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1700" activeTab="0"/>
  </bookViews>
  <sheets>
    <sheet name="1" sheetId="1" r:id="rId1"/>
  </sheets>
  <externalReferences>
    <externalReference r:id="rId4"/>
  </externalReferences>
  <definedNames>
    <definedName name="_xlfn.IFERROR" hidden="1">#NAME?</definedName>
    <definedName name="祝日" localSheetId="0">'[1]6月'!$A$11:$B$38</definedName>
  </definedNames>
  <calcPr fullCalcOnLoad="1"/>
</workbook>
</file>

<file path=xl/sharedStrings.xml><?xml version="1.0" encoding="utf-8"?>
<sst xmlns="http://schemas.openxmlformats.org/spreadsheetml/2006/main" count="34" uniqueCount="28">
  <si>
    <t>最高</t>
  </si>
  <si>
    <t>最低</t>
  </si>
  <si>
    <t>朝</t>
  </si>
  <si>
    <t>夜</t>
  </si>
  <si>
    <t>年</t>
  </si>
  <si>
    <t>月分</t>
  </si>
  <si>
    <t>日</t>
  </si>
  <si>
    <t>曜日</t>
  </si>
  <si>
    <t>朝</t>
  </si>
  <si>
    <t>夜</t>
  </si>
  <si>
    <t>平均</t>
  </si>
  <si>
    <t>体重</t>
  </si>
  <si>
    <t>最高</t>
  </si>
  <si>
    <t>最低</t>
  </si>
  <si>
    <t>血圧</t>
  </si>
  <si>
    <t>距離（ｍ）</t>
  </si>
  <si>
    <t>ウォーキング</t>
  </si>
  <si>
    <t>※歩数距離は１歩当り０．６ｍで計算</t>
  </si>
  <si>
    <t>基準値計算方法：体重＝身長(m)×身長(m)×22　ＢＭＩ＝体重(㎏)÷(身長(m)×身長(m)）</t>
  </si>
  <si>
    <t>身長を入力 ⇒</t>
  </si>
  <si>
    <t>cm</t>
  </si>
  <si>
    <t>歩数（歩）</t>
  </si>
  <si>
    <t>その他（ご自由にお使いください）</t>
  </si>
  <si>
    <t>BMI</t>
  </si>
  <si>
    <t>平均</t>
  </si>
  <si>
    <t>体脂肪率</t>
  </si>
  <si>
    <t>基準値(kg)　</t>
  </si>
  <si>
    <t>年月を入力⇒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</si>
</sst>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d"/>
    <numFmt numFmtId="179" formatCode="0.0"/>
    <numFmt numFmtId="180" formatCode="&quot;基準値 &quot;0"/>
    <numFmt numFmtId="181" formatCode="#,##0.0"/>
    <numFmt numFmtId="182" formatCode="0.0;;;"/>
    <numFmt numFmtId="183" formatCode="0.0_);[Red]\(0.0\)"/>
  </numFmts>
  <fonts count="55">
    <font>
      <sz val="11"/>
      <color theme="1"/>
      <name val="Calibri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b/>
      <sz val="12"/>
      <name val="ＭＳ ゴシック"/>
      <family val="3"/>
    </font>
    <font>
      <sz val="11"/>
      <name val="ＭＳ 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11"/>
      <color indexed="8"/>
      <name val="ＭＳ ゴシック"/>
      <family val="3"/>
    </font>
    <font>
      <b/>
      <sz val="11"/>
      <color indexed="8"/>
      <name val="ＭＳ Ｐ明朝"/>
      <family val="1"/>
    </font>
    <font>
      <sz val="10"/>
      <color indexed="10"/>
      <name val="ＭＳ Ｐゴシック"/>
      <family val="3"/>
    </font>
    <font>
      <sz val="11"/>
      <color indexed="8"/>
      <name val="HGPｺﾞｼｯｸM"/>
      <family val="3"/>
    </font>
    <font>
      <b/>
      <sz val="10"/>
      <color indexed="8"/>
      <name val="ＭＳ Ｐ明朝"/>
      <family val="1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  <font>
      <sz val="10"/>
      <color theme="1"/>
      <name val="Calibri"/>
      <family val="3"/>
    </font>
    <font>
      <sz val="10"/>
      <color theme="1"/>
      <name val="ＭＳ Ｐ明朝"/>
      <family val="1"/>
    </font>
    <font>
      <b/>
      <sz val="11"/>
      <color theme="1"/>
      <name val="ＭＳ Ｐ明朝"/>
      <family val="1"/>
    </font>
    <font>
      <sz val="10"/>
      <color rgb="FFFF0000"/>
      <name val="Calibri"/>
      <family val="3"/>
    </font>
    <font>
      <sz val="11"/>
      <color theme="1"/>
      <name val="ＭＳ ゴシック"/>
      <family val="3"/>
    </font>
    <font>
      <b/>
      <sz val="10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7F8FF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dotted"/>
      <right style="medium"/>
      <top style="thin"/>
      <bottom style="medium"/>
    </border>
    <border>
      <left style="dotted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tted"/>
      <right style="thin"/>
      <top style="thin"/>
      <bottom style="medium"/>
    </border>
    <border>
      <left style="medium"/>
      <right style="dotted"/>
      <top/>
      <bottom style="dotted"/>
    </border>
    <border>
      <left/>
      <right style="medium"/>
      <top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/>
      <bottom style="medium"/>
    </border>
    <border>
      <left style="dotted"/>
      <right style="medium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thin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thin"/>
    </border>
    <border>
      <left style="dotted"/>
      <right style="medium"/>
      <top>
        <color indexed="63"/>
      </top>
      <bottom style="medium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medium"/>
      <right style="dotted"/>
      <top style="dotted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/>
      <bottom style="dotted"/>
    </border>
    <border>
      <left style="thin"/>
      <right style="thin"/>
      <top/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 style="dotted"/>
      <top style="dotted"/>
      <bottom style="thin"/>
    </border>
    <border>
      <left style="thin"/>
      <right style="medium"/>
      <top style="dotted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22">
    <xf numFmtId="0" fontId="0" fillId="0" borderId="0" xfId="0" applyFont="1" applyAlignment="1">
      <alignment vertical="center"/>
    </xf>
    <xf numFmtId="0" fontId="49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/>
      <protection/>
    </xf>
    <xf numFmtId="0" fontId="50" fillId="0" borderId="11" xfId="0" applyFont="1" applyBorder="1" applyAlignment="1" applyProtection="1">
      <alignment horizontal="center" vertical="center" textRotation="255"/>
      <protection/>
    </xf>
    <xf numFmtId="0" fontId="50" fillId="0" borderId="10" xfId="0" applyFont="1" applyBorder="1" applyAlignment="1" applyProtection="1">
      <alignment horizontal="distributed" vertical="center"/>
      <protection/>
    </xf>
    <xf numFmtId="0" fontId="50" fillId="0" borderId="12" xfId="0" applyFont="1" applyBorder="1" applyAlignment="1" applyProtection="1">
      <alignment horizontal="distributed" vertical="center"/>
      <protection/>
    </xf>
    <xf numFmtId="0" fontId="50" fillId="0" borderId="13" xfId="0" applyFont="1" applyBorder="1" applyAlignment="1" applyProtection="1">
      <alignment horizontal="distributed" vertical="center"/>
      <protection/>
    </xf>
    <xf numFmtId="0" fontId="50" fillId="0" borderId="14" xfId="0" applyFont="1" applyBorder="1" applyAlignment="1" applyProtection="1">
      <alignment horizontal="distributed" vertical="center"/>
      <protection/>
    </xf>
    <xf numFmtId="0" fontId="50" fillId="0" borderId="15" xfId="0" applyFont="1" applyBorder="1" applyAlignment="1" applyProtection="1">
      <alignment horizontal="distributed" vertical="center"/>
      <protection/>
    </xf>
    <xf numFmtId="0" fontId="50" fillId="0" borderId="16" xfId="0" applyFont="1" applyBorder="1" applyAlignment="1" applyProtection="1">
      <alignment horizontal="distributed" vertical="center"/>
      <protection/>
    </xf>
    <xf numFmtId="0" fontId="49" fillId="0" borderId="10" xfId="0" applyFont="1" applyBorder="1" applyAlignment="1" applyProtection="1">
      <alignment horizontal="distributed" vertical="center" indent="10"/>
      <protection/>
    </xf>
    <xf numFmtId="0" fontId="49" fillId="0" borderId="12" xfId="0" applyFont="1" applyBorder="1" applyAlignment="1" applyProtection="1">
      <alignment horizontal="distributed" vertical="center" indent="10"/>
      <protection/>
    </xf>
    <xf numFmtId="0" fontId="49" fillId="0" borderId="13" xfId="0" applyFont="1" applyBorder="1" applyAlignment="1" applyProtection="1">
      <alignment horizontal="distributed" vertical="center" indent="10"/>
      <protection/>
    </xf>
    <xf numFmtId="0" fontId="49" fillId="0" borderId="0" xfId="0" applyFont="1" applyAlignment="1" applyProtection="1">
      <alignment horizontal="center" vertical="center"/>
      <protection/>
    </xf>
    <xf numFmtId="0" fontId="50" fillId="0" borderId="17" xfId="0" applyFont="1" applyBorder="1" applyAlignment="1" applyProtection="1">
      <alignment horizontal="center" vertical="center"/>
      <protection/>
    </xf>
    <xf numFmtId="0" fontId="50" fillId="0" borderId="18" xfId="0" applyFont="1" applyBorder="1" applyAlignment="1" applyProtection="1">
      <alignment horizontal="center" vertical="center" textRotation="255"/>
      <protection/>
    </xf>
    <xf numFmtId="179" fontId="51" fillId="0" borderId="19" xfId="0" applyNumberFormat="1" applyFont="1" applyBorder="1" applyAlignment="1" applyProtection="1">
      <alignment horizontal="center" vertical="center"/>
      <protection/>
    </xf>
    <xf numFmtId="1" fontId="51" fillId="0" borderId="20" xfId="0" applyNumberFormat="1" applyFont="1" applyBorder="1" applyAlignment="1" applyProtection="1">
      <alignment horizontal="center" vertical="center"/>
      <protection/>
    </xf>
    <xf numFmtId="0" fontId="50" fillId="0" borderId="21" xfId="0" applyFont="1" applyBorder="1" applyAlignment="1" applyProtection="1">
      <alignment horizontal="center" vertical="center"/>
      <protection/>
    </xf>
    <xf numFmtId="0" fontId="50" fillId="0" borderId="22" xfId="0" applyFont="1" applyBorder="1" applyAlignment="1" applyProtection="1">
      <alignment horizontal="center" vertical="center"/>
      <protection/>
    </xf>
    <xf numFmtId="0" fontId="50" fillId="0" borderId="23" xfId="0" applyFont="1" applyBorder="1" applyAlignment="1" applyProtection="1">
      <alignment horizontal="center" vertical="center"/>
      <protection/>
    </xf>
    <xf numFmtId="0" fontId="50" fillId="0" borderId="24" xfId="0" applyFont="1" applyBorder="1" applyAlignment="1" applyProtection="1">
      <alignment horizontal="distributed" vertical="center"/>
      <protection/>
    </xf>
    <xf numFmtId="0" fontId="50" fillId="0" borderId="25" xfId="0" applyFont="1" applyBorder="1" applyAlignment="1" applyProtection="1">
      <alignment horizontal="distributed" vertical="center"/>
      <protection/>
    </xf>
    <xf numFmtId="0" fontId="50" fillId="0" borderId="26" xfId="0" applyFont="1" applyBorder="1" applyAlignment="1" applyProtection="1">
      <alignment horizontal="distributed" vertical="center"/>
      <protection/>
    </xf>
    <xf numFmtId="0" fontId="50" fillId="0" borderId="17" xfId="0" applyFont="1" applyBorder="1" applyAlignment="1" applyProtection="1">
      <alignment horizontal="distributed" vertical="center"/>
      <protection/>
    </xf>
    <xf numFmtId="0" fontId="50" fillId="0" borderId="18" xfId="0" applyFont="1" applyBorder="1" applyAlignment="1" applyProtection="1">
      <alignment horizontal="distributed" vertical="center"/>
      <protection/>
    </xf>
    <xf numFmtId="0" fontId="50" fillId="0" borderId="27" xfId="0" applyFont="1" applyBorder="1" applyAlignment="1" applyProtection="1">
      <alignment horizontal="center" vertical="center"/>
      <protection/>
    </xf>
    <xf numFmtId="0" fontId="50" fillId="0" borderId="28" xfId="0" applyFont="1" applyBorder="1" applyAlignment="1" applyProtection="1">
      <alignment horizontal="center" vertical="center" textRotation="255"/>
      <protection/>
    </xf>
    <xf numFmtId="0" fontId="50" fillId="0" borderId="27" xfId="0" applyFont="1" applyBorder="1" applyAlignment="1" applyProtection="1">
      <alignment horizontal="distributed" vertical="center"/>
      <protection/>
    </xf>
    <xf numFmtId="0" fontId="50" fillId="0" borderId="29" xfId="0" applyFont="1" applyBorder="1" applyAlignment="1" applyProtection="1">
      <alignment horizontal="distributed" vertical="center"/>
      <protection/>
    </xf>
    <xf numFmtId="0" fontId="50" fillId="0" borderId="30" xfId="0" applyFont="1" applyBorder="1" applyAlignment="1" applyProtection="1">
      <alignment horizontal="distributed" vertical="center"/>
      <protection/>
    </xf>
    <xf numFmtId="0" fontId="50" fillId="0" borderId="31" xfId="0" applyFont="1" applyBorder="1" applyAlignment="1" applyProtection="1">
      <alignment horizontal="distributed" vertical="center"/>
      <protection/>
    </xf>
    <xf numFmtId="0" fontId="50" fillId="0" borderId="32" xfId="0" applyFont="1" applyBorder="1" applyAlignment="1" applyProtection="1">
      <alignment horizontal="center" vertical="center"/>
      <protection/>
    </xf>
    <xf numFmtId="0" fontId="50" fillId="0" borderId="33" xfId="0" applyFont="1" applyBorder="1" applyAlignment="1" applyProtection="1">
      <alignment horizontal="center" vertical="center"/>
      <protection/>
    </xf>
    <xf numFmtId="0" fontId="50" fillId="0" borderId="34" xfId="0" applyFont="1" applyBorder="1" applyAlignment="1" applyProtection="1">
      <alignment horizontal="center" vertical="center"/>
      <protection/>
    </xf>
    <xf numFmtId="0" fontId="50" fillId="0" borderId="35" xfId="0" applyFont="1" applyBorder="1" applyAlignment="1" applyProtection="1">
      <alignment horizontal="distributed" vertical="center"/>
      <protection/>
    </xf>
    <xf numFmtId="0" fontId="50" fillId="0" borderId="27" xfId="0" applyFont="1" applyBorder="1" applyAlignment="1" applyProtection="1">
      <alignment horizontal="distributed" vertical="center"/>
      <protection/>
    </xf>
    <xf numFmtId="0" fontId="50" fillId="0" borderId="28" xfId="0" applyFont="1" applyBorder="1" applyAlignment="1" applyProtection="1">
      <alignment horizontal="distributed" vertical="center"/>
      <protection/>
    </xf>
    <xf numFmtId="178" fontId="4" fillId="0" borderId="36" xfId="60" applyNumberFormat="1" applyFont="1" applyFill="1" applyBorder="1" applyAlignment="1" applyProtection="1">
      <alignment horizontal="center" vertical="center"/>
      <protection/>
    </xf>
    <xf numFmtId="0" fontId="4" fillId="0" borderId="37" xfId="60" applyFont="1" applyFill="1" applyBorder="1" applyAlignment="1" applyProtection="1">
      <alignment horizontal="center" vertical="center"/>
      <protection/>
    </xf>
    <xf numFmtId="179" fontId="50" fillId="0" borderId="38" xfId="0" applyNumberFormat="1" applyFont="1" applyBorder="1" applyAlignment="1" applyProtection="1">
      <alignment vertical="center"/>
      <protection/>
    </xf>
    <xf numFmtId="183" fontId="50" fillId="0" borderId="39" xfId="0" applyNumberFormat="1" applyFont="1" applyBorder="1" applyAlignment="1" applyProtection="1">
      <alignment vertical="center"/>
      <protection/>
    </xf>
    <xf numFmtId="182" fontId="50" fillId="0" borderId="38" xfId="0" applyNumberFormat="1" applyFont="1" applyBorder="1" applyAlignment="1" applyProtection="1">
      <alignment vertical="center"/>
      <protection/>
    </xf>
    <xf numFmtId="1" fontId="50" fillId="0" borderId="40" xfId="0" applyNumberFormat="1" applyFont="1" applyBorder="1" applyAlignment="1" applyProtection="1">
      <alignment vertical="center"/>
      <protection/>
    </xf>
    <xf numFmtId="1" fontId="50" fillId="0" borderId="41" xfId="0" applyNumberFormat="1" applyFont="1" applyBorder="1" applyAlignment="1" applyProtection="1">
      <alignment vertical="center"/>
      <protection/>
    </xf>
    <xf numFmtId="181" fontId="50" fillId="0" borderId="42" xfId="48" applyNumberFormat="1" applyFont="1" applyBorder="1" applyAlignment="1" applyProtection="1">
      <alignment vertical="center"/>
      <protection/>
    </xf>
    <xf numFmtId="179" fontId="50" fillId="0" borderId="43" xfId="0" applyNumberFormat="1" applyFont="1" applyBorder="1" applyAlignment="1" applyProtection="1">
      <alignment vertical="center"/>
      <protection/>
    </xf>
    <xf numFmtId="1" fontId="50" fillId="0" borderId="44" xfId="0" applyNumberFormat="1" applyFont="1" applyBorder="1" applyAlignment="1" applyProtection="1">
      <alignment vertical="center"/>
      <protection/>
    </xf>
    <xf numFmtId="1" fontId="50" fillId="0" borderId="45" xfId="0" applyNumberFormat="1" applyFont="1" applyBorder="1" applyAlignment="1" applyProtection="1">
      <alignment vertical="center"/>
      <protection/>
    </xf>
    <xf numFmtId="181" fontId="50" fillId="0" borderId="46" xfId="48" applyNumberFormat="1" applyFont="1" applyBorder="1" applyAlignment="1" applyProtection="1">
      <alignment vertical="center"/>
      <protection/>
    </xf>
    <xf numFmtId="178" fontId="4" fillId="0" borderId="47" xfId="60" applyNumberFormat="1" applyFont="1" applyFill="1" applyBorder="1" applyAlignment="1" applyProtection="1">
      <alignment horizontal="center" vertical="center"/>
      <protection/>
    </xf>
    <xf numFmtId="0" fontId="4" fillId="0" borderId="48" xfId="60" applyFont="1" applyFill="1" applyBorder="1" applyAlignment="1" applyProtection="1">
      <alignment horizontal="center" vertical="center"/>
      <protection/>
    </xf>
    <xf numFmtId="179" fontId="50" fillId="0" borderId="49" xfId="0" applyNumberFormat="1" applyFont="1" applyBorder="1" applyAlignment="1" applyProtection="1">
      <alignment vertical="center"/>
      <protection/>
    </xf>
    <xf numFmtId="183" fontId="50" fillId="0" borderId="50" xfId="0" applyNumberFormat="1" applyFont="1" applyBorder="1" applyAlignment="1" applyProtection="1">
      <alignment vertical="center"/>
      <protection/>
    </xf>
    <xf numFmtId="182" fontId="50" fillId="0" borderId="50" xfId="0" applyNumberFormat="1" applyFont="1" applyBorder="1" applyAlignment="1" applyProtection="1">
      <alignment vertical="center"/>
      <protection/>
    </xf>
    <xf numFmtId="1" fontId="50" fillId="0" borderId="51" xfId="0" applyNumberFormat="1" applyFont="1" applyBorder="1" applyAlignment="1" applyProtection="1">
      <alignment vertical="center"/>
      <protection/>
    </xf>
    <xf numFmtId="1" fontId="50" fillId="0" borderId="52" xfId="0" applyNumberFormat="1" applyFont="1" applyBorder="1" applyAlignment="1" applyProtection="1">
      <alignment vertical="center"/>
      <protection/>
    </xf>
    <xf numFmtId="181" fontId="50" fillId="0" borderId="53" xfId="48" applyNumberFormat="1" applyFont="1" applyBorder="1" applyAlignment="1" applyProtection="1">
      <alignment vertical="center"/>
      <protection/>
    </xf>
    <xf numFmtId="38" fontId="50" fillId="0" borderId="47" xfId="48" applyFont="1" applyFill="1" applyBorder="1" applyAlignment="1" applyProtection="1">
      <alignment vertical="center"/>
      <protection/>
    </xf>
    <xf numFmtId="181" fontId="50" fillId="0" borderId="54" xfId="48" applyNumberFormat="1" applyFont="1" applyBorder="1" applyAlignment="1" applyProtection="1">
      <alignment vertical="center"/>
      <protection/>
    </xf>
    <xf numFmtId="179" fontId="9" fillId="33" borderId="36" xfId="0" applyNumberFormat="1" applyFont="1" applyFill="1" applyBorder="1" applyAlignment="1" applyProtection="1">
      <alignment vertical="center"/>
      <protection locked="0"/>
    </xf>
    <xf numFmtId="179" fontId="9" fillId="33" borderId="41" xfId="0" applyNumberFormat="1" applyFont="1" applyFill="1" applyBorder="1" applyAlignment="1" applyProtection="1">
      <alignment vertical="center"/>
      <protection locked="0"/>
    </xf>
    <xf numFmtId="179" fontId="9" fillId="33" borderId="55" xfId="0" applyNumberFormat="1" applyFont="1" applyFill="1" applyBorder="1" applyAlignment="1" applyProtection="1">
      <alignment vertical="center"/>
      <protection locked="0"/>
    </xf>
    <xf numFmtId="179" fontId="9" fillId="33" borderId="45" xfId="0" applyNumberFormat="1" applyFont="1" applyFill="1" applyBorder="1" applyAlignment="1" applyProtection="1">
      <alignment vertical="center"/>
      <protection locked="0"/>
    </xf>
    <xf numFmtId="179" fontId="9" fillId="33" borderId="56" xfId="0" applyNumberFormat="1" applyFont="1" applyFill="1" applyBorder="1" applyAlignment="1" applyProtection="1">
      <alignment vertical="center"/>
      <protection locked="0"/>
    </xf>
    <xf numFmtId="179" fontId="9" fillId="33" borderId="52" xfId="0" applyNumberFormat="1" applyFont="1" applyFill="1" applyBorder="1" applyAlignment="1" applyProtection="1">
      <alignment vertical="center"/>
      <protection locked="0"/>
    </xf>
    <xf numFmtId="179" fontId="50" fillId="33" borderId="36" xfId="0" applyNumberFormat="1" applyFont="1" applyFill="1" applyBorder="1" applyAlignment="1" applyProtection="1">
      <alignment vertical="center"/>
      <protection locked="0"/>
    </xf>
    <xf numFmtId="179" fontId="50" fillId="33" borderId="41" xfId="0" applyNumberFormat="1" applyFont="1" applyFill="1" applyBorder="1" applyAlignment="1" applyProtection="1">
      <alignment vertical="center"/>
      <protection locked="0"/>
    </xf>
    <xf numFmtId="179" fontId="50" fillId="33" borderId="55" xfId="0" applyNumberFormat="1" applyFont="1" applyFill="1" applyBorder="1" applyAlignment="1" applyProtection="1">
      <alignment vertical="center"/>
      <protection locked="0"/>
    </xf>
    <xf numFmtId="179" fontId="50" fillId="33" borderId="45" xfId="0" applyNumberFormat="1" applyFont="1" applyFill="1" applyBorder="1" applyAlignment="1" applyProtection="1">
      <alignment vertical="center"/>
      <protection locked="0"/>
    </xf>
    <xf numFmtId="179" fontId="50" fillId="33" borderId="56" xfId="0" applyNumberFormat="1" applyFont="1" applyFill="1" applyBorder="1" applyAlignment="1" applyProtection="1">
      <alignment vertical="center"/>
      <protection locked="0"/>
    </xf>
    <xf numFmtId="179" fontId="50" fillId="33" borderId="52" xfId="0" applyNumberFormat="1" applyFont="1" applyFill="1" applyBorder="1" applyAlignment="1" applyProtection="1">
      <alignment vertical="center"/>
      <protection locked="0"/>
    </xf>
    <xf numFmtId="1" fontId="9" fillId="33" borderId="36" xfId="0" applyNumberFormat="1" applyFont="1" applyFill="1" applyBorder="1" applyAlignment="1" applyProtection="1">
      <alignment vertical="center"/>
      <protection locked="0"/>
    </xf>
    <xf numFmtId="1" fontId="9" fillId="33" borderId="41" xfId="0" applyNumberFormat="1" applyFont="1" applyFill="1" applyBorder="1" applyAlignment="1" applyProtection="1">
      <alignment vertical="center"/>
      <protection locked="0"/>
    </xf>
    <xf numFmtId="1" fontId="9" fillId="33" borderId="40" xfId="0" applyNumberFormat="1" applyFont="1" applyFill="1" applyBorder="1" applyAlignment="1" applyProtection="1">
      <alignment vertical="center"/>
      <protection locked="0"/>
    </xf>
    <xf numFmtId="1" fontId="9" fillId="33" borderId="55" xfId="0" applyNumberFormat="1" applyFont="1" applyFill="1" applyBorder="1" applyAlignment="1" applyProtection="1">
      <alignment vertical="center"/>
      <protection locked="0"/>
    </xf>
    <xf numFmtId="1" fontId="9" fillId="33" borderId="45" xfId="0" applyNumberFormat="1" applyFont="1" applyFill="1" applyBorder="1" applyAlignment="1" applyProtection="1">
      <alignment vertical="center"/>
      <protection locked="0"/>
    </xf>
    <xf numFmtId="1" fontId="9" fillId="33" borderId="44" xfId="0" applyNumberFormat="1" applyFont="1" applyFill="1" applyBorder="1" applyAlignment="1" applyProtection="1">
      <alignment vertical="center"/>
      <protection locked="0"/>
    </xf>
    <xf numFmtId="1" fontId="9" fillId="33" borderId="56" xfId="0" applyNumberFormat="1" applyFont="1" applyFill="1" applyBorder="1" applyAlignment="1" applyProtection="1">
      <alignment vertical="center"/>
      <protection locked="0"/>
    </xf>
    <xf numFmtId="1" fontId="9" fillId="33" borderId="52" xfId="0" applyNumberFormat="1" applyFont="1" applyFill="1" applyBorder="1" applyAlignment="1" applyProtection="1">
      <alignment vertical="center"/>
      <protection locked="0"/>
    </xf>
    <xf numFmtId="1" fontId="9" fillId="33" borderId="51" xfId="0" applyNumberFormat="1" applyFont="1" applyFill="1" applyBorder="1" applyAlignment="1" applyProtection="1">
      <alignment vertical="center"/>
      <protection locked="0"/>
    </xf>
    <xf numFmtId="38" fontId="9" fillId="33" borderId="36" xfId="48" applyFont="1" applyFill="1" applyBorder="1" applyAlignment="1" applyProtection="1">
      <alignment vertical="center"/>
      <protection locked="0"/>
    </xf>
    <xf numFmtId="38" fontId="9" fillId="33" borderId="55" xfId="48" applyFont="1" applyFill="1" applyBorder="1" applyAlignment="1" applyProtection="1">
      <alignment vertical="center"/>
      <protection locked="0"/>
    </xf>
    <xf numFmtId="38" fontId="9" fillId="33" borderId="57" xfId="48" applyFont="1" applyFill="1" applyBorder="1" applyAlignment="1" applyProtection="1">
      <alignment vertical="center"/>
      <protection locked="0"/>
    </xf>
    <xf numFmtId="0" fontId="8" fillId="33" borderId="58" xfId="0" applyFont="1" applyFill="1" applyBorder="1" applyAlignment="1" applyProtection="1">
      <alignment horizontal="center" vertical="center"/>
      <protection locked="0"/>
    </xf>
    <xf numFmtId="0" fontId="7" fillId="33" borderId="58" xfId="0" applyFont="1" applyFill="1" applyBorder="1" applyAlignment="1" applyProtection="1">
      <alignment vertical="center" shrinkToFit="1"/>
      <protection locked="0"/>
    </xf>
    <xf numFmtId="0" fontId="7" fillId="33" borderId="58" xfId="0" applyFont="1" applyFill="1" applyBorder="1" applyAlignment="1" applyProtection="1">
      <alignment vertical="center"/>
      <protection locked="0"/>
    </xf>
    <xf numFmtId="0" fontId="50" fillId="33" borderId="59" xfId="0" applyFont="1" applyFill="1" applyBorder="1" applyAlignment="1" applyProtection="1">
      <alignment horizontal="left" vertical="center" wrapText="1"/>
      <protection locked="0"/>
    </xf>
    <xf numFmtId="0" fontId="50" fillId="33" borderId="60" xfId="0" applyFont="1" applyFill="1" applyBorder="1" applyAlignment="1" applyProtection="1">
      <alignment horizontal="left" vertical="center" wrapText="1"/>
      <protection locked="0"/>
    </xf>
    <xf numFmtId="0" fontId="50" fillId="33" borderId="23" xfId="0" applyFont="1" applyFill="1" applyBorder="1" applyAlignment="1" applyProtection="1">
      <alignment horizontal="left" vertical="center" wrapText="1"/>
      <protection locked="0"/>
    </xf>
    <xf numFmtId="0" fontId="50" fillId="33" borderId="61" xfId="0" applyFont="1" applyFill="1" applyBorder="1" applyAlignment="1" applyProtection="1">
      <alignment horizontal="left" vertical="center" wrapText="1"/>
      <protection locked="0"/>
    </xf>
    <xf numFmtId="0" fontId="50" fillId="33" borderId="62" xfId="0" applyFont="1" applyFill="1" applyBorder="1" applyAlignment="1" applyProtection="1">
      <alignment horizontal="left" vertical="center" wrapText="1"/>
      <protection locked="0"/>
    </xf>
    <xf numFmtId="0" fontId="50" fillId="33" borderId="34" xfId="0" applyFont="1" applyFill="1" applyBorder="1" applyAlignment="1" applyProtection="1">
      <alignment horizontal="left" vertical="center" wrapText="1"/>
      <protection locked="0"/>
    </xf>
    <xf numFmtId="179" fontId="9" fillId="33" borderId="63" xfId="0" applyNumberFormat="1" applyFont="1" applyFill="1" applyBorder="1" applyAlignment="1" applyProtection="1">
      <alignment vertical="center"/>
      <protection locked="0"/>
    </xf>
    <xf numFmtId="179" fontId="9" fillId="33" borderId="38" xfId="0" applyNumberFormat="1" applyFont="1" applyFill="1" applyBorder="1" applyAlignment="1" applyProtection="1">
      <alignment vertical="center"/>
      <protection locked="0"/>
    </xf>
    <xf numFmtId="179" fontId="9" fillId="33" borderId="64" xfId="0" applyNumberFormat="1" applyFont="1" applyFill="1" applyBorder="1" applyAlignment="1" applyProtection="1">
      <alignment vertical="center"/>
      <protection locked="0"/>
    </xf>
    <xf numFmtId="179" fontId="9" fillId="33" borderId="40" xfId="0" applyNumberFormat="1" applyFont="1" applyFill="1" applyBorder="1" applyAlignment="1" applyProtection="1">
      <alignment vertical="center"/>
      <protection locked="0"/>
    </xf>
    <xf numFmtId="179" fontId="9" fillId="33" borderId="39" xfId="0" applyNumberFormat="1" applyFont="1" applyFill="1" applyBorder="1" applyAlignment="1" applyProtection="1">
      <alignment vertical="center"/>
      <protection locked="0"/>
    </xf>
    <xf numFmtId="179" fontId="9" fillId="33" borderId="65" xfId="0" applyNumberFormat="1" applyFont="1" applyFill="1" applyBorder="1" applyAlignment="1" applyProtection="1">
      <alignment vertical="center"/>
      <protection locked="0"/>
    </xf>
    <xf numFmtId="179" fontId="9" fillId="33" borderId="43" xfId="0" applyNumberFormat="1" applyFont="1" applyFill="1" applyBorder="1" applyAlignment="1" applyProtection="1">
      <alignment vertical="center"/>
      <protection locked="0"/>
    </xf>
    <xf numFmtId="179" fontId="9" fillId="33" borderId="66" xfId="0" applyNumberFormat="1" applyFont="1" applyFill="1" applyBorder="1" applyAlignment="1" applyProtection="1">
      <alignment vertical="center"/>
      <protection locked="0"/>
    </xf>
    <xf numFmtId="179" fontId="9" fillId="33" borderId="44" xfId="0" applyNumberFormat="1" applyFont="1" applyFill="1" applyBorder="1" applyAlignment="1" applyProtection="1">
      <alignment vertical="center"/>
      <protection locked="0"/>
    </xf>
    <xf numFmtId="179" fontId="9" fillId="33" borderId="67" xfId="0" applyNumberFormat="1" applyFont="1" applyFill="1" applyBorder="1" applyAlignment="1" applyProtection="1">
      <alignment vertical="center"/>
      <protection locked="0"/>
    </xf>
    <xf numFmtId="179" fontId="9" fillId="33" borderId="68" xfId="0" applyNumberFormat="1" applyFont="1" applyFill="1" applyBorder="1" applyAlignment="1" applyProtection="1">
      <alignment vertical="center"/>
      <protection locked="0"/>
    </xf>
    <xf numFmtId="179" fontId="9" fillId="33" borderId="69" xfId="0" applyNumberFormat="1" applyFont="1" applyFill="1" applyBorder="1" applyAlignment="1" applyProtection="1">
      <alignment vertical="center"/>
      <protection locked="0"/>
    </xf>
    <xf numFmtId="179" fontId="9" fillId="33" borderId="70" xfId="0" applyNumberFormat="1" applyFont="1" applyFill="1" applyBorder="1" applyAlignment="1" applyProtection="1">
      <alignment vertical="center"/>
      <protection locked="0"/>
    </xf>
    <xf numFmtId="179" fontId="9" fillId="33" borderId="71" xfId="0" applyNumberFormat="1" applyFont="1" applyFill="1" applyBorder="1" applyAlignment="1" applyProtection="1">
      <alignment vertical="center"/>
      <protection locked="0"/>
    </xf>
    <xf numFmtId="179" fontId="9" fillId="33" borderId="72" xfId="0" applyNumberFormat="1" applyFont="1" applyFill="1" applyBorder="1" applyAlignment="1" applyProtection="1">
      <alignment vertical="center"/>
      <protection locked="0"/>
    </xf>
    <xf numFmtId="179" fontId="9" fillId="33" borderId="32" xfId="0" applyNumberFormat="1" applyFont="1" applyFill="1" applyBorder="1" applyAlignment="1" applyProtection="1">
      <alignment vertical="center"/>
      <protection locked="0"/>
    </xf>
    <xf numFmtId="179" fontId="9" fillId="33" borderId="73" xfId="0" applyNumberFormat="1" applyFont="1" applyFill="1" applyBorder="1" applyAlignment="1" applyProtection="1">
      <alignment vertical="center"/>
      <protection locked="0"/>
    </xf>
    <xf numFmtId="179" fontId="9" fillId="33" borderId="62" xfId="0" applyNumberFormat="1" applyFont="1" applyFill="1" applyBorder="1" applyAlignment="1" applyProtection="1">
      <alignment vertical="center"/>
      <protection locked="0"/>
    </xf>
    <xf numFmtId="179" fontId="9" fillId="33" borderId="74" xfId="0" applyNumberFormat="1" applyFont="1" applyFill="1" applyBorder="1" applyAlignment="1" applyProtection="1">
      <alignment vertical="center"/>
      <protection locked="0"/>
    </xf>
    <xf numFmtId="179" fontId="9" fillId="33" borderId="34" xfId="0" applyNumberFormat="1" applyFont="1" applyFill="1" applyBorder="1" applyAlignment="1" applyProtection="1">
      <alignment vertical="center"/>
      <protection locked="0"/>
    </xf>
    <xf numFmtId="0" fontId="52" fillId="0" borderId="75" xfId="0" applyFont="1" applyBorder="1" applyAlignment="1" applyProtection="1">
      <alignment horizontal="center" vertical="center"/>
      <protection/>
    </xf>
    <xf numFmtId="0" fontId="52" fillId="0" borderId="58" xfId="0" applyFont="1" applyBorder="1" applyAlignment="1" applyProtection="1">
      <alignment horizontal="center" vertical="center"/>
      <protection/>
    </xf>
    <xf numFmtId="0" fontId="49" fillId="0" borderId="58" xfId="0" applyFont="1" applyBorder="1" applyAlignment="1" applyProtection="1">
      <alignment vertical="center"/>
      <protection/>
    </xf>
    <xf numFmtId="0" fontId="52" fillId="0" borderId="58" xfId="0" applyFont="1" applyBorder="1" applyAlignment="1" applyProtection="1">
      <alignment horizontal="center" vertical="center" shrinkToFit="1"/>
      <protection/>
    </xf>
    <xf numFmtId="0" fontId="53" fillId="0" borderId="58" xfId="0" applyFont="1" applyBorder="1" applyAlignment="1" applyProtection="1">
      <alignment horizontal="center" vertical="center"/>
      <protection/>
    </xf>
    <xf numFmtId="0" fontId="53" fillId="0" borderId="76" xfId="0" applyFont="1" applyBorder="1" applyAlignment="1" applyProtection="1">
      <alignment horizontal="center" vertical="center"/>
      <protection/>
    </xf>
    <xf numFmtId="180" fontId="54" fillId="0" borderId="17" xfId="0" applyNumberFormat="1" applyFont="1" applyBorder="1" applyAlignment="1" applyProtection="1">
      <alignment horizontal="right" vertical="center" shrinkToFit="1"/>
      <protection/>
    </xf>
    <xf numFmtId="180" fontId="54" fillId="0" borderId="77" xfId="0" applyNumberFormat="1" applyFont="1" applyBorder="1" applyAlignment="1" applyProtection="1">
      <alignment horizontal="right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53"/>
          <c:w val="0.9815"/>
          <c:h val="0.86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val>
            <c:numRef>
              <c:f>1!$C$5:$C$35</c:f>
              <c:numCache/>
            </c:numRef>
          </c:val>
          <c:smooth val="0"/>
        </c:ser>
        <c:marker val="1"/>
        <c:axId val="31078448"/>
        <c:axId val="11270577"/>
      </c:lineChart>
      <c:catAx>
        <c:axId val="310784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270577"/>
        <c:crosses val="autoZero"/>
        <c:auto val="1"/>
        <c:lblOffset val="0"/>
        <c:tickLblSkip val="1"/>
        <c:noMultiLvlLbl val="0"/>
      </c:catAx>
      <c:valAx>
        <c:axId val="112705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0784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5425"/>
          <c:w val="0.96725"/>
          <c:h val="0.86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val>
            <c:numRef>
              <c:f>1!$J$5:$J$35</c:f>
              <c:numCache/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993366"/>
                </a:solidFill>
              </a:ln>
            </c:spPr>
          </c:marker>
          <c:dPt>
            <c:idx val="1"/>
            <c:spPr>
              <a:ln w="3175">
                <a:noFill/>
              </a:ln>
            </c:spPr>
            <c:marker>
              <c:size val="7"/>
              <c:spPr>
                <a:noFill/>
                <a:ln>
                  <a:solidFill>
                    <a:srgbClr val="993366"/>
                  </a:solidFill>
                </a:ln>
              </c:spPr>
            </c:marker>
          </c:dPt>
          <c:val>
            <c:numRef>
              <c:f>1!$L$5:$L$35</c:f>
              <c:numCache/>
            </c:numRef>
          </c:val>
          <c:smooth val="0"/>
        </c:ser>
        <c:marker val="1"/>
        <c:axId val="34326330"/>
        <c:axId val="40501515"/>
      </c:lineChart>
      <c:catAx>
        <c:axId val="343263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501515"/>
        <c:crosses val="autoZero"/>
        <c:auto val="1"/>
        <c:lblOffset val="0"/>
        <c:tickLblSkip val="1"/>
        <c:noMultiLvlLbl val="0"/>
      </c:catAx>
      <c:valAx>
        <c:axId val="405015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3263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5425"/>
          <c:w val="0.95725"/>
          <c:h val="0.857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1!$P$5:$P$35</c:f>
              <c:numCache/>
            </c:numRef>
          </c:val>
        </c:ser>
        <c:overlap val="100"/>
        <c:gapWidth val="82"/>
        <c:axId val="28969316"/>
        <c:axId val="59397253"/>
      </c:barChart>
      <c:catAx>
        <c:axId val="289693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397253"/>
        <c:crosses val="autoZero"/>
        <c:auto val="1"/>
        <c:lblOffset val="0"/>
        <c:tickLblSkip val="1"/>
        <c:noMultiLvlLbl val="0"/>
      </c:catAx>
      <c:valAx>
        <c:axId val="5939725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9693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515"/>
          <c:w val="0.981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val>
            <c:numRef>
              <c:f>1!$G$5:$G$35</c:f>
              <c:numCache/>
            </c:numRef>
          </c:val>
          <c:smooth val="0"/>
        </c:ser>
        <c:marker val="1"/>
        <c:axId val="64813230"/>
        <c:axId val="46448159"/>
      </c:lineChart>
      <c:catAx>
        <c:axId val="648132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448159"/>
        <c:crosses val="autoZero"/>
        <c:auto val="1"/>
        <c:lblOffset val="0"/>
        <c:tickLblSkip val="1"/>
        <c:noMultiLvlLbl val="0"/>
      </c:catAx>
      <c:valAx>
        <c:axId val="46448159"/>
        <c:scaling>
          <c:orientation val="minMax"/>
          <c:min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8132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-0.02925</cdr:y>
    </cdr:from>
    <cdr:to>
      <cdr:x>0.10075</cdr:x>
      <cdr:y>0.097</cdr:y>
    </cdr:to>
    <cdr:sp>
      <cdr:nvSpPr>
        <cdr:cNvPr id="1" name="テキスト ボックス 2"/>
        <cdr:cNvSpPr txBox="1">
          <a:spLocks noChangeArrowheads="1"/>
        </cdr:cNvSpPr>
      </cdr:nvSpPr>
      <cdr:spPr>
        <a:xfrm>
          <a:off x="276225" y="-47624"/>
          <a:ext cx="3429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(Kg)</a:t>
          </a:r>
        </a:p>
      </cdr:txBody>
    </cdr:sp>
  </cdr:relSizeAnchor>
  <cdr:relSizeAnchor xmlns:cdr="http://schemas.openxmlformats.org/drawingml/2006/chartDrawing">
    <cdr:from>
      <cdr:x>0.951</cdr:x>
      <cdr:y>0.92075</cdr:y>
    </cdr:from>
    <cdr:to>
      <cdr:x>1</cdr:x>
      <cdr:y>1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5848350" y="1590675"/>
          <a:ext cx="352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0.0385</cdr:x>
      <cdr:y>-0.006</cdr:y>
    </cdr:from>
    <cdr:to>
      <cdr:x>0.127</cdr:x>
      <cdr:y>0.12025</cdr:y>
    </cdr:to>
    <cdr:sp>
      <cdr:nvSpPr>
        <cdr:cNvPr id="1" name="テキスト ボックス 2"/>
        <cdr:cNvSpPr txBox="1">
          <a:spLocks noChangeArrowheads="1"/>
        </cdr:cNvSpPr>
      </cdr:nvSpPr>
      <cdr:spPr>
        <a:xfrm>
          <a:off x="228600" y="-9524"/>
          <a:ext cx="542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(mmHg)</a:t>
          </a:r>
        </a:p>
      </cdr:txBody>
    </cdr:sp>
  </cdr:relSizeAnchor>
  <cdr:relSizeAnchor xmlns:cdr="http://schemas.openxmlformats.org/drawingml/2006/chartDrawing">
    <cdr:from>
      <cdr:x>0.951</cdr:x>
      <cdr:y>0.92075</cdr:y>
    </cdr:from>
    <cdr:to>
      <cdr:x>1</cdr:x>
      <cdr:y>1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5829300" y="1590675"/>
          <a:ext cx="352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</cdr:x>
      <cdr:y>-0.031</cdr:y>
    </cdr:from>
    <cdr:to>
      <cdr:x>0.069</cdr:x>
      <cdr:y>-0.031</cdr:y>
    </cdr:to>
    <cdr:sp>
      <cdr:nvSpPr>
        <cdr:cNvPr id="1" name="テキスト ボックス 2"/>
        <cdr:cNvSpPr txBox="1">
          <a:spLocks noChangeArrowheads="1"/>
        </cdr:cNvSpPr>
      </cdr:nvSpPr>
      <cdr:spPr>
        <a:xfrm>
          <a:off x="419100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歩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0.9515</cdr:x>
      <cdr:y>0.92075</cdr:y>
    </cdr:from>
    <cdr:to>
      <cdr:x>1</cdr:x>
      <cdr:y>1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5876925" y="1590675"/>
          <a:ext cx="352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-0.02925</cdr:y>
    </cdr:from>
    <cdr:to>
      <cdr:x>0.10225</cdr:x>
      <cdr:y>0.097</cdr:y>
    </cdr:to>
    <cdr:sp>
      <cdr:nvSpPr>
        <cdr:cNvPr id="1" name="テキスト ボックス 2"/>
        <cdr:cNvSpPr txBox="1">
          <a:spLocks noChangeArrowheads="1"/>
        </cdr:cNvSpPr>
      </cdr:nvSpPr>
      <cdr:spPr>
        <a:xfrm>
          <a:off x="276225" y="-47624"/>
          <a:ext cx="352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0.951</cdr:x>
      <cdr:y>0.92075</cdr:y>
    </cdr:from>
    <cdr:to>
      <cdr:x>1</cdr:x>
      <cdr:y>1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5857875" y="1590675"/>
          <a:ext cx="352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95250</xdr:colOff>
      <xdr:row>37</xdr:row>
      <xdr:rowOff>19050</xdr:rowOff>
    </xdr:from>
    <xdr:to>
      <xdr:col>16</xdr:col>
      <xdr:colOff>457200</xdr:colOff>
      <xdr:row>46</xdr:row>
      <xdr:rowOff>38100</xdr:rowOff>
    </xdr:to>
    <xdr:graphicFrame>
      <xdr:nvGraphicFramePr>
        <xdr:cNvPr id="1" name="グラフ 5"/>
        <xdr:cNvGraphicFramePr/>
      </xdr:nvGraphicFramePr>
      <xdr:xfrm>
        <a:off x="352425" y="7115175"/>
        <a:ext cx="6153150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95250</xdr:colOff>
      <xdr:row>37</xdr:row>
      <xdr:rowOff>19050</xdr:rowOff>
    </xdr:from>
    <xdr:to>
      <xdr:col>1</xdr:col>
      <xdr:colOff>95250</xdr:colOff>
      <xdr:row>46</xdr:row>
      <xdr:rowOff>28575</xdr:rowOff>
    </xdr:to>
    <xdr:sp>
      <xdr:nvSpPr>
        <xdr:cNvPr id="2" name="テキスト ボックス 7"/>
        <xdr:cNvSpPr txBox="1">
          <a:spLocks noChangeArrowheads="1"/>
        </xdr:cNvSpPr>
      </xdr:nvSpPr>
      <xdr:spPr>
        <a:xfrm>
          <a:off x="95250" y="7115175"/>
          <a:ext cx="257175" cy="17240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体　重　（朝）</a:t>
          </a:r>
        </a:p>
      </xdr:txBody>
    </xdr:sp>
    <xdr:clientData/>
  </xdr:twoCellAnchor>
  <xdr:twoCellAnchor editAs="absolute">
    <xdr:from>
      <xdr:col>17</xdr:col>
      <xdr:colOff>190500</xdr:colOff>
      <xdr:row>37</xdr:row>
      <xdr:rowOff>0</xdr:rowOff>
    </xdr:from>
    <xdr:to>
      <xdr:col>26</xdr:col>
      <xdr:colOff>581025</xdr:colOff>
      <xdr:row>46</xdr:row>
      <xdr:rowOff>19050</xdr:rowOff>
    </xdr:to>
    <xdr:graphicFrame>
      <xdr:nvGraphicFramePr>
        <xdr:cNvPr id="3" name="グラフ 10"/>
        <xdr:cNvGraphicFramePr/>
      </xdr:nvGraphicFramePr>
      <xdr:xfrm>
        <a:off x="6867525" y="7096125"/>
        <a:ext cx="6134100" cy="173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17</xdr:col>
      <xdr:colOff>200025</xdr:colOff>
      <xdr:row>46</xdr:row>
      <xdr:rowOff>152400</xdr:rowOff>
    </xdr:from>
    <xdr:to>
      <xdr:col>27</xdr:col>
      <xdr:colOff>0</xdr:colOff>
      <xdr:row>55</xdr:row>
      <xdr:rowOff>171450</xdr:rowOff>
    </xdr:to>
    <xdr:graphicFrame>
      <xdr:nvGraphicFramePr>
        <xdr:cNvPr id="4" name="グラフ 12"/>
        <xdr:cNvGraphicFramePr/>
      </xdr:nvGraphicFramePr>
      <xdr:xfrm>
        <a:off x="6877050" y="8963025"/>
        <a:ext cx="6181725" cy="1733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16</xdr:col>
      <xdr:colOff>561975</xdr:colOff>
      <xdr:row>37</xdr:row>
      <xdr:rowOff>0</xdr:rowOff>
    </xdr:from>
    <xdr:to>
      <xdr:col>17</xdr:col>
      <xdr:colOff>190500</xdr:colOff>
      <xdr:row>46</xdr:row>
      <xdr:rowOff>9525</xdr:rowOff>
    </xdr:to>
    <xdr:sp>
      <xdr:nvSpPr>
        <xdr:cNvPr id="5" name="テキスト ボックス 15"/>
        <xdr:cNvSpPr txBox="1">
          <a:spLocks noChangeArrowheads="1"/>
        </xdr:cNvSpPr>
      </xdr:nvSpPr>
      <xdr:spPr>
        <a:xfrm>
          <a:off x="6610350" y="7096125"/>
          <a:ext cx="257175" cy="17240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血　　圧　　（朝）</a:t>
          </a:r>
        </a:p>
      </xdr:txBody>
    </xdr:sp>
    <xdr:clientData/>
  </xdr:twoCellAnchor>
  <xdr:twoCellAnchor editAs="absolute">
    <xdr:from>
      <xdr:col>16</xdr:col>
      <xdr:colOff>571500</xdr:colOff>
      <xdr:row>46</xdr:row>
      <xdr:rowOff>152400</xdr:rowOff>
    </xdr:from>
    <xdr:to>
      <xdr:col>17</xdr:col>
      <xdr:colOff>200025</xdr:colOff>
      <xdr:row>55</xdr:row>
      <xdr:rowOff>161925</xdr:rowOff>
    </xdr:to>
    <xdr:sp>
      <xdr:nvSpPr>
        <xdr:cNvPr id="6" name="テキスト ボックス 16"/>
        <xdr:cNvSpPr txBox="1">
          <a:spLocks noChangeArrowheads="1"/>
        </xdr:cNvSpPr>
      </xdr:nvSpPr>
      <xdr:spPr>
        <a:xfrm>
          <a:off x="6619875" y="8963025"/>
          <a:ext cx="257175" cy="17240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ウォーキング　歩数</a:t>
          </a:r>
        </a:p>
      </xdr:txBody>
    </xdr:sp>
    <xdr:clientData/>
  </xdr:twoCellAnchor>
  <xdr:twoCellAnchor editAs="absolute">
    <xdr:from>
      <xdr:col>1</xdr:col>
      <xdr:colOff>85725</xdr:colOff>
      <xdr:row>46</xdr:row>
      <xdr:rowOff>161925</xdr:rowOff>
    </xdr:from>
    <xdr:to>
      <xdr:col>16</xdr:col>
      <xdr:colOff>457200</xdr:colOff>
      <xdr:row>55</xdr:row>
      <xdr:rowOff>180975</xdr:rowOff>
    </xdr:to>
    <xdr:graphicFrame>
      <xdr:nvGraphicFramePr>
        <xdr:cNvPr id="7" name="グラフ 5"/>
        <xdr:cNvGraphicFramePr/>
      </xdr:nvGraphicFramePr>
      <xdr:xfrm>
        <a:off x="342900" y="8972550"/>
        <a:ext cx="6162675" cy="1733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0</xdr:col>
      <xdr:colOff>95250</xdr:colOff>
      <xdr:row>46</xdr:row>
      <xdr:rowOff>171450</xdr:rowOff>
    </xdr:from>
    <xdr:to>
      <xdr:col>1</xdr:col>
      <xdr:colOff>95250</xdr:colOff>
      <xdr:row>55</xdr:row>
      <xdr:rowOff>180975</xdr:rowOff>
    </xdr:to>
    <xdr:sp>
      <xdr:nvSpPr>
        <xdr:cNvPr id="8" name="テキスト ボックス 14"/>
        <xdr:cNvSpPr txBox="1">
          <a:spLocks noChangeArrowheads="1"/>
        </xdr:cNvSpPr>
      </xdr:nvSpPr>
      <xdr:spPr>
        <a:xfrm>
          <a:off x="95250" y="8982075"/>
          <a:ext cx="257175" cy="17240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体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 脂 肪 率　（朝）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6494;&#19979;\&#21220;&#21209;&#26085;&#35468;_26&#24180;&#2423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勤怠管理について"/>
      <sheetName val="入力見本"/>
      <sheetName val="5月"/>
      <sheetName val="6月"/>
      <sheetName val="7月"/>
      <sheetName val="8月"/>
      <sheetName val="9月"/>
      <sheetName val="10月"/>
      <sheetName val="11月"/>
      <sheetName val="12月"/>
      <sheetName val="1月"/>
      <sheetName val="2月"/>
      <sheetName val="3月"/>
    </sheetNames>
    <sheetDataSet>
      <sheetData sheetId="3">
        <row r="11">
          <cell r="A11">
            <v>41758</v>
          </cell>
          <cell r="B11" t="str">
            <v>昭和の日</v>
          </cell>
        </row>
        <row r="12">
          <cell r="A12">
            <v>41760</v>
          </cell>
          <cell r="B12" t="str">
            <v>メーデー</v>
          </cell>
        </row>
        <row r="13">
          <cell r="A13">
            <v>41762</v>
          </cell>
          <cell r="B13" t="str">
            <v>憲法記念日</v>
          </cell>
        </row>
        <row r="14">
          <cell r="A14">
            <v>41763</v>
          </cell>
          <cell r="B14" t="str">
            <v>みどりの日</v>
          </cell>
        </row>
        <row r="15">
          <cell r="A15">
            <v>41764</v>
          </cell>
          <cell r="B15" t="str">
            <v>こどもの日</v>
          </cell>
        </row>
        <row r="16">
          <cell r="A16">
            <v>41765</v>
          </cell>
          <cell r="B16" t="str">
            <v>振替休日</v>
          </cell>
        </row>
        <row r="17">
          <cell r="A17">
            <v>41841</v>
          </cell>
          <cell r="B17" t="str">
            <v>海の日</v>
          </cell>
        </row>
        <row r="18">
          <cell r="A18">
            <v>41865</v>
          </cell>
          <cell r="B18" t="str">
            <v>休み</v>
          </cell>
        </row>
        <row r="19">
          <cell r="A19">
            <v>41866</v>
          </cell>
          <cell r="B19" t="str">
            <v>休み</v>
          </cell>
        </row>
        <row r="20">
          <cell r="A20">
            <v>41897</v>
          </cell>
          <cell r="B20" t="str">
            <v>敬老の日</v>
          </cell>
        </row>
        <row r="21">
          <cell r="A21">
            <v>41905</v>
          </cell>
          <cell r="B21" t="str">
            <v>秋分の日</v>
          </cell>
        </row>
        <row r="22">
          <cell r="A22">
            <v>41925</v>
          </cell>
          <cell r="B22" t="str">
            <v>体育の日</v>
          </cell>
        </row>
        <row r="23">
          <cell r="A23">
            <v>41946</v>
          </cell>
          <cell r="B23" t="str">
            <v>文化の日</v>
          </cell>
        </row>
        <row r="24">
          <cell r="A24">
            <v>41966</v>
          </cell>
          <cell r="B24" t="str">
            <v>勤労感謝の日</v>
          </cell>
        </row>
        <row r="25">
          <cell r="A25">
            <v>41967</v>
          </cell>
          <cell r="B25" t="str">
            <v>振替休日</v>
          </cell>
        </row>
        <row r="26">
          <cell r="A26">
            <v>41996</v>
          </cell>
          <cell r="B26" t="str">
            <v>天皇誕生日</v>
          </cell>
        </row>
        <row r="27">
          <cell r="A27">
            <v>42003</v>
          </cell>
          <cell r="B27" t="str">
            <v>休み</v>
          </cell>
        </row>
        <row r="28">
          <cell r="A28">
            <v>42004</v>
          </cell>
          <cell r="B28" t="str">
            <v>休み</v>
          </cell>
        </row>
        <row r="29">
          <cell r="A29">
            <v>42005</v>
          </cell>
          <cell r="B29" t="str">
            <v>元日</v>
          </cell>
        </row>
        <row r="30">
          <cell r="A30">
            <v>42006</v>
          </cell>
          <cell r="B30" t="str">
            <v>休み</v>
          </cell>
        </row>
        <row r="31">
          <cell r="A31">
            <v>42016</v>
          </cell>
          <cell r="B31" t="str">
            <v>成人の日</v>
          </cell>
        </row>
        <row r="32">
          <cell r="A32">
            <v>42046</v>
          </cell>
          <cell r="B32" t="str">
            <v>建国記念の日</v>
          </cell>
        </row>
        <row r="33">
          <cell r="A33">
            <v>42084</v>
          </cell>
          <cell r="B33" t="str">
            <v>春分の日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tabSelected="1" view="pageLayout" zoomScale="85" zoomScaleNormal="70" zoomScalePageLayoutView="85" workbookViewId="0" topLeftCell="A1">
      <selection activeCell="D1" sqref="D1"/>
    </sheetView>
  </sheetViews>
  <sheetFormatPr defaultColWidth="5.57421875" defaultRowHeight="15" customHeight="1"/>
  <cols>
    <col min="1" max="2" width="3.8515625" style="1" customWidth="1"/>
    <col min="3" max="15" width="5.7109375" style="1" customWidth="1"/>
    <col min="16" max="16" width="8.7109375" style="1" customWidth="1"/>
    <col min="17" max="17" width="9.421875" style="1" customWidth="1"/>
    <col min="18" max="27" width="9.57421875" style="1" customWidth="1"/>
    <col min="28" max="28" width="1.8515625" style="1" customWidth="1"/>
    <col min="29" max="16384" width="5.57421875" style="1" customWidth="1"/>
  </cols>
  <sheetData>
    <row r="1" spans="1:16" ht="22.5" customHeight="1" thickBot="1">
      <c r="A1" s="114" t="s">
        <v>19</v>
      </c>
      <c r="B1" s="115"/>
      <c r="C1" s="115"/>
      <c r="D1" s="85"/>
      <c r="E1" s="116" t="s">
        <v>20</v>
      </c>
      <c r="F1" s="117" t="s">
        <v>27</v>
      </c>
      <c r="G1" s="117"/>
      <c r="H1" s="86">
        <v>2016</v>
      </c>
      <c r="I1" s="118" t="s">
        <v>4</v>
      </c>
      <c r="J1" s="87">
        <v>4</v>
      </c>
      <c r="K1" s="119" t="s">
        <v>5</v>
      </c>
      <c r="P1" s="2" t="s">
        <v>17</v>
      </c>
    </row>
    <row r="2" spans="1:27" s="14" customFormat="1" ht="15" customHeight="1">
      <c r="A2" s="3" t="s">
        <v>6</v>
      </c>
      <c r="B2" s="4" t="s">
        <v>7</v>
      </c>
      <c r="C2" s="5" t="s">
        <v>11</v>
      </c>
      <c r="D2" s="6"/>
      <c r="E2" s="6"/>
      <c r="F2" s="7"/>
      <c r="G2" s="8" t="s">
        <v>25</v>
      </c>
      <c r="H2" s="9"/>
      <c r="I2" s="10"/>
      <c r="J2" s="8" t="s">
        <v>14</v>
      </c>
      <c r="K2" s="9"/>
      <c r="L2" s="9"/>
      <c r="M2" s="9"/>
      <c r="N2" s="9"/>
      <c r="O2" s="9"/>
      <c r="P2" s="5" t="s">
        <v>16</v>
      </c>
      <c r="Q2" s="7"/>
      <c r="R2" s="11" t="s">
        <v>22</v>
      </c>
      <c r="S2" s="12"/>
      <c r="T2" s="12"/>
      <c r="U2" s="12"/>
      <c r="V2" s="12"/>
      <c r="W2" s="12"/>
      <c r="X2" s="12"/>
      <c r="Y2" s="12"/>
      <c r="Z2" s="12"/>
      <c r="AA2" s="13"/>
    </row>
    <row r="3" spans="1:27" s="14" customFormat="1" ht="15" customHeight="1">
      <c r="A3" s="15"/>
      <c r="B3" s="16"/>
      <c r="C3" s="120" t="s">
        <v>26</v>
      </c>
      <c r="D3" s="121"/>
      <c r="E3" s="17">
        <f>ROUND((D1/100)*(D1/100)*22,0)</f>
        <v>0</v>
      </c>
      <c r="F3" s="18" t="s">
        <v>23</v>
      </c>
      <c r="G3" s="19" t="s">
        <v>8</v>
      </c>
      <c r="H3" s="20" t="s">
        <v>9</v>
      </c>
      <c r="I3" s="21" t="s">
        <v>10</v>
      </c>
      <c r="J3" s="22" t="s">
        <v>12</v>
      </c>
      <c r="K3" s="23"/>
      <c r="L3" s="24" t="s">
        <v>13</v>
      </c>
      <c r="M3" s="24"/>
      <c r="N3" s="24" t="s">
        <v>10</v>
      </c>
      <c r="O3" s="24"/>
      <c r="P3" s="25" t="s">
        <v>21</v>
      </c>
      <c r="Q3" s="26" t="s">
        <v>15</v>
      </c>
      <c r="R3" s="88"/>
      <c r="S3" s="89"/>
      <c r="T3" s="89"/>
      <c r="U3" s="89"/>
      <c r="V3" s="89"/>
      <c r="W3" s="89"/>
      <c r="X3" s="89"/>
      <c r="Y3" s="89"/>
      <c r="Z3" s="89"/>
      <c r="AA3" s="90"/>
    </row>
    <row r="4" spans="1:27" s="14" customFormat="1" ht="15" customHeight="1" thickBot="1">
      <c r="A4" s="27"/>
      <c r="B4" s="28"/>
      <c r="C4" s="29" t="s">
        <v>8</v>
      </c>
      <c r="D4" s="30" t="s">
        <v>9</v>
      </c>
      <c r="E4" s="31" t="s">
        <v>10</v>
      </c>
      <c r="F4" s="32" t="s">
        <v>24</v>
      </c>
      <c r="G4" s="33"/>
      <c r="H4" s="34"/>
      <c r="I4" s="35"/>
      <c r="J4" s="29" t="s">
        <v>2</v>
      </c>
      <c r="K4" s="30" t="s">
        <v>3</v>
      </c>
      <c r="L4" s="31" t="s">
        <v>2</v>
      </c>
      <c r="M4" s="36" t="s">
        <v>3</v>
      </c>
      <c r="N4" s="31" t="s">
        <v>0</v>
      </c>
      <c r="O4" s="36" t="s">
        <v>1</v>
      </c>
      <c r="P4" s="37"/>
      <c r="Q4" s="38"/>
      <c r="R4" s="91"/>
      <c r="S4" s="92"/>
      <c r="T4" s="92"/>
      <c r="U4" s="92"/>
      <c r="V4" s="92"/>
      <c r="W4" s="92"/>
      <c r="X4" s="92"/>
      <c r="Y4" s="92"/>
      <c r="Z4" s="92"/>
      <c r="AA4" s="93"/>
    </row>
    <row r="5" spans="1:27" ht="15" customHeight="1">
      <c r="A5" s="39">
        <f>DATE(H1,J1,1)</f>
        <v>42461</v>
      </c>
      <c r="B5" s="40" t="str">
        <f aca="true" t="shared" si="0" ref="B5:B35">TEXT(A5,"aaa")</f>
        <v>金</v>
      </c>
      <c r="C5" s="61"/>
      <c r="D5" s="62"/>
      <c r="E5" s="41">
        <f>IF($A5="",0,_xlfn.IFERROR(AVERAGEA(C5:D5),0))</f>
        <v>0</v>
      </c>
      <c r="F5" s="42">
        <f>IF($A5="",0,_xlfn.IFERROR(E5/(($D$1/100)*($D$1/100)),0))</f>
        <v>0</v>
      </c>
      <c r="G5" s="67"/>
      <c r="H5" s="68"/>
      <c r="I5" s="43">
        <f>IF($A5="",0,_xlfn.IFERROR(AVERAGEA(G5:H5),0))</f>
        <v>0</v>
      </c>
      <c r="J5" s="73"/>
      <c r="K5" s="74"/>
      <c r="L5" s="75"/>
      <c r="M5" s="74"/>
      <c r="N5" s="44">
        <f>IF($A5="","",_xlfn.IFERROR(AVERAGEA(J5:K5),0))</f>
        <v>0</v>
      </c>
      <c r="O5" s="45">
        <f>IF($A5="","",_xlfn.IFERROR(AVERAGEA(L5:M5),0))</f>
        <v>0</v>
      </c>
      <c r="P5" s="82"/>
      <c r="Q5" s="46">
        <f aca="true" t="shared" si="1" ref="Q5:Q35">IF(A5="","",ROUND(P5*0.6,1))</f>
        <v>0</v>
      </c>
      <c r="R5" s="94"/>
      <c r="S5" s="95"/>
      <c r="T5" s="96"/>
      <c r="U5" s="95"/>
      <c r="V5" s="96"/>
      <c r="W5" s="97"/>
      <c r="X5" s="96"/>
      <c r="Y5" s="95"/>
      <c r="Z5" s="96"/>
      <c r="AA5" s="98"/>
    </row>
    <row r="6" spans="1:27" ht="15" customHeight="1">
      <c r="A6" s="39">
        <f>DATE($H$1,$J$1,1)+DAY(1)</f>
        <v>42462</v>
      </c>
      <c r="B6" s="40" t="str">
        <f t="shared" si="0"/>
        <v>土</v>
      </c>
      <c r="C6" s="63"/>
      <c r="D6" s="64"/>
      <c r="E6" s="47">
        <f aca="true" t="shared" si="2" ref="E6:E35">IF($A6="",0,_xlfn.IFERROR(AVERAGEA(C6:D6),0))</f>
        <v>0</v>
      </c>
      <c r="F6" s="42">
        <f aca="true" t="shared" si="3" ref="F3:F35">IF($A6="",0,_xlfn.IFERROR(E6/(($D$1/100)*($D$1/100)),0))</f>
        <v>0</v>
      </c>
      <c r="G6" s="69"/>
      <c r="H6" s="70"/>
      <c r="I6" s="43">
        <f aca="true" t="shared" si="4" ref="I6:I35">IF($A6="",0,_xlfn.IFERROR(AVERAGEA(G6:H6),0))</f>
        <v>0</v>
      </c>
      <c r="J6" s="76"/>
      <c r="K6" s="77"/>
      <c r="L6" s="78"/>
      <c r="M6" s="77"/>
      <c r="N6" s="48">
        <f>IF($A6="","",_xlfn.IFERROR(AVERAGEA(J6:K6),0))</f>
        <v>0</v>
      </c>
      <c r="O6" s="49">
        <f>IF($A6="","",_xlfn.IFERROR(AVERAGEA(L6:M6),0))</f>
        <v>0</v>
      </c>
      <c r="P6" s="83"/>
      <c r="Q6" s="50">
        <f t="shared" si="1"/>
        <v>0</v>
      </c>
      <c r="R6" s="99"/>
      <c r="S6" s="100"/>
      <c r="T6" s="101"/>
      <c r="U6" s="100"/>
      <c r="V6" s="101"/>
      <c r="W6" s="102"/>
      <c r="X6" s="101"/>
      <c r="Y6" s="100"/>
      <c r="Z6" s="101"/>
      <c r="AA6" s="103"/>
    </row>
    <row r="7" spans="1:27" ht="15" customHeight="1">
      <c r="A7" s="39">
        <f aca="true" t="shared" si="5" ref="A7:A32">A6+DAY(1)</f>
        <v>42463</v>
      </c>
      <c r="B7" s="40" t="str">
        <f t="shared" si="0"/>
        <v>日</v>
      </c>
      <c r="C7" s="63"/>
      <c r="D7" s="64"/>
      <c r="E7" s="47">
        <f t="shared" si="2"/>
        <v>0</v>
      </c>
      <c r="F7" s="42">
        <f t="shared" si="3"/>
        <v>0</v>
      </c>
      <c r="G7" s="69"/>
      <c r="H7" s="70"/>
      <c r="I7" s="43">
        <f t="shared" si="4"/>
        <v>0</v>
      </c>
      <c r="J7" s="76"/>
      <c r="K7" s="77"/>
      <c r="L7" s="78"/>
      <c r="M7" s="77"/>
      <c r="N7" s="48">
        <f>IF($A7="","",_xlfn.IFERROR(AVERAGEA(J7:K7),0))</f>
        <v>0</v>
      </c>
      <c r="O7" s="49">
        <f>IF($A7="","",_xlfn.IFERROR(AVERAGEA(L7:M7),0))</f>
        <v>0</v>
      </c>
      <c r="P7" s="83"/>
      <c r="Q7" s="50">
        <f t="shared" si="1"/>
        <v>0</v>
      </c>
      <c r="R7" s="99"/>
      <c r="S7" s="100"/>
      <c r="T7" s="101"/>
      <c r="U7" s="100"/>
      <c r="V7" s="101"/>
      <c r="W7" s="102"/>
      <c r="X7" s="101"/>
      <c r="Y7" s="100"/>
      <c r="Z7" s="101"/>
      <c r="AA7" s="103"/>
    </row>
    <row r="8" spans="1:27" ht="15" customHeight="1">
      <c r="A8" s="39">
        <f t="shared" si="5"/>
        <v>42464</v>
      </c>
      <c r="B8" s="40" t="str">
        <f t="shared" si="0"/>
        <v>月</v>
      </c>
      <c r="C8" s="63"/>
      <c r="D8" s="64"/>
      <c r="E8" s="47">
        <f t="shared" si="2"/>
        <v>0</v>
      </c>
      <c r="F8" s="42">
        <f t="shared" si="3"/>
        <v>0</v>
      </c>
      <c r="G8" s="69"/>
      <c r="H8" s="70"/>
      <c r="I8" s="43">
        <f t="shared" si="4"/>
        <v>0</v>
      </c>
      <c r="J8" s="76"/>
      <c r="K8" s="77"/>
      <c r="L8" s="78"/>
      <c r="M8" s="77"/>
      <c r="N8" s="48">
        <f>IF($A8="","",_xlfn.IFERROR(AVERAGEA(J8:K8),0))</f>
        <v>0</v>
      </c>
      <c r="O8" s="49">
        <f>IF($A8="","",_xlfn.IFERROR(AVERAGEA(L8:M8),0))</f>
        <v>0</v>
      </c>
      <c r="P8" s="83"/>
      <c r="Q8" s="50">
        <f t="shared" si="1"/>
        <v>0</v>
      </c>
      <c r="R8" s="99"/>
      <c r="S8" s="100"/>
      <c r="T8" s="101"/>
      <c r="U8" s="100"/>
      <c r="V8" s="101"/>
      <c r="W8" s="102"/>
      <c r="X8" s="101"/>
      <c r="Y8" s="100"/>
      <c r="Z8" s="101"/>
      <c r="AA8" s="103"/>
    </row>
    <row r="9" spans="1:27" ht="15" customHeight="1">
      <c r="A9" s="39">
        <f t="shared" si="5"/>
        <v>42465</v>
      </c>
      <c r="B9" s="40" t="str">
        <f t="shared" si="0"/>
        <v>火</v>
      </c>
      <c r="C9" s="63"/>
      <c r="D9" s="64"/>
      <c r="E9" s="47">
        <f t="shared" si="2"/>
        <v>0</v>
      </c>
      <c r="F9" s="42">
        <f t="shared" si="3"/>
        <v>0</v>
      </c>
      <c r="G9" s="69"/>
      <c r="H9" s="70"/>
      <c r="I9" s="43">
        <f t="shared" si="4"/>
        <v>0</v>
      </c>
      <c r="J9" s="76"/>
      <c r="K9" s="77"/>
      <c r="L9" s="78"/>
      <c r="M9" s="77"/>
      <c r="N9" s="48">
        <f>IF($A9="","",_xlfn.IFERROR(AVERAGEA(J9:K9),0))</f>
        <v>0</v>
      </c>
      <c r="O9" s="49">
        <f>IF($A9="","",_xlfn.IFERROR(AVERAGEA(L9:M9),0))</f>
        <v>0</v>
      </c>
      <c r="P9" s="83"/>
      <c r="Q9" s="50">
        <f t="shared" si="1"/>
        <v>0</v>
      </c>
      <c r="R9" s="99"/>
      <c r="S9" s="100"/>
      <c r="T9" s="101"/>
      <c r="U9" s="100"/>
      <c r="V9" s="101"/>
      <c r="W9" s="102"/>
      <c r="X9" s="101"/>
      <c r="Y9" s="100"/>
      <c r="Z9" s="101"/>
      <c r="AA9" s="103"/>
    </row>
    <row r="10" spans="1:27" ht="15" customHeight="1">
      <c r="A10" s="39">
        <f t="shared" si="5"/>
        <v>42466</v>
      </c>
      <c r="B10" s="40" t="str">
        <f t="shared" si="0"/>
        <v>水</v>
      </c>
      <c r="C10" s="63"/>
      <c r="D10" s="64"/>
      <c r="E10" s="47">
        <f t="shared" si="2"/>
        <v>0</v>
      </c>
      <c r="F10" s="42">
        <f t="shared" si="3"/>
        <v>0</v>
      </c>
      <c r="G10" s="69"/>
      <c r="H10" s="70"/>
      <c r="I10" s="43">
        <f t="shared" si="4"/>
        <v>0</v>
      </c>
      <c r="J10" s="76"/>
      <c r="K10" s="77"/>
      <c r="L10" s="78"/>
      <c r="M10" s="77"/>
      <c r="N10" s="48">
        <f aca="true" t="shared" si="6" ref="N10:N35">IF($A10="","",_xlfn.IFERROR(AVERAGEA(J10:K10),0))</f>
        <v>0</v>
      </c>
      <c r="O10" s="49">
        <f aca="true" t="shared" si="7" ref="O10:O35">IF($A10="","",_xlfn.IFERROR(AVERAGEA(L10:M10),0))</f>
        <v>0</v>
      </c>
      <c r="P10" s="83"/>
      <c r="Q10" s="50">
        <f t="shared" si="1"/>
        <v>0</v>
      </c>
      <c r="R10" s="99"/>
      <c r="S10" s="100"/>
      <c r="T10" s="101"/>
      <c r="U10" s="100"/>
      <c r="V10" s="101"/>
      <c r="W10" s="102"/>
      <c r="X10" s="101"/>
      <c r="Y10" s="100"/>
      <c r="Z10" s="101"/>
      <c r="AA10" s="103"/>
    </row>
    <row r="11" spans="1:27" ht="15" customHeight="1">
      <c r="A11" s="39">
        <f t="shared" si="5"/>
        <v>42467</v>
      </c>
      <c r="B11" s="40" t="str">
        <f t="shared" si="0"/>
        <v>木</v>
      </c>
      <c r="C11" s="63"/>
      <c r="D11" s="64"/>
      <c r="E11" s="47">
        <f t="shared" si="2"/>
        <v>0</v>
      </c>
      <c r="F11" s="42">
        <f t="shared" si="3"/>
        <v>0</v>
      </c>
      <c r="G11" s="69"/>
      <c r="H11" s="70"/>
      <c r="I11" s="43">
        <f t="shared" si="4"/>
        <v>0</v>
      </c>
      <c r="J11" s="76"/>
      <c r="K11" s="77"/>
      <c r="L11" s="78"/>
      <c r="M11" s="77"/>
      <c r="N11" s="48">
        <f t="shared" si="6"/>
        <v>0</v>
      </c>
      <c r="O11" s="49">
        <f t="shared" si="7"/>
        <v>0</v>
      </c>
      <c r="P11" s="83"/>
      <c r="Q11" s="50">
        <f t="shared" si="1"/>
        <v>0</v>
      </c>
      <c r="R11" s="99"/>
      <c r="S11" s="100"/>
      <c r="T11" s="101"/>
      <c r="U11" s="100"/>
      <c r="V11" s="101"/>
      <c r="W11" s="102"/>
      <c r="X11" s="101"/>
      <c r="Y11" s="100"/>
      <c r="Z11" s="101"/>
      <c r="AA11" s="103"/>
    </row>
    <row r="12" spans="1:27" ht="15" customHeight="1">
      <c r="A12" s="39">
        <f t="shared" si="5"/>
        <v>42468</v>
      </c>
      <c r="B12" s="40" t="str">
        <f t="shared" si="0"/>
        <v>金</v>
      </c>
      <c r="C12" s="63"/>
      <c r="D12" s="64"/>
      <c r="E12" s="47">
        <f t="shared" si="2"/>
        <v>0</v>
      </c>
      <c r="F12" s="42">
        <f t="shared" si="3"/>
        <v>0</v>
      </c>
      <c r="G12" s="69"/>
      <c r="H12" s="70"/>
      <c r="I12" s="43">
        <f t="shared" si="4"/>
        <v>0</v>
      </c>
      <c r="J12" s="76"/>
      <c r="K12" s="77"/>
      <c r="L12" s="78"/>
      <c r="M12" s="77"/>
      <c r="N12" s="48">
        <f t="shared" si="6"/>
        <v>0</v>
      </c>
      <c r="O12" s="49">
        <f t="shared" si="7"/>
        <v>0</v>
      </c>
      <c r="P12" s="83"/>
      <c r="Q12" s="50">
        <f t="shared" si="1"/>
        <v>0</v>
      </c>
      <c r="R12" s="99"/>
      <c r="S12" s="100"/>
      <c r="T12" s="101"/>
      <c r="U12" s="100"/>
      <c r="V12" s="101"/>
      <c r="W12" s="102"/>
      <c r="X12" s="101"/>
      <c r="Y12" s="100"/>
      <c r="Z12" s="101"/>
      <c r="AA12" s="103"/>
    </row>
    <row r="13" spans="1:27" ht="15" customHeight="1">
      <c r="A13" s="39">
        <f t="shared" si="5"/>
        <v>42469</v>
      </c>
      <c r="B13" s="40" t="str">
        <f t="shared" si="0"/>
        <v>土</v>
      </c>
      <c r="C13" s="63"/>
      <c r="D13" s="64"/>
      <c r="E13" s="47">
        <f t="shared" si="2"/>
        <v>0</v>
      </c>
      <c r="F13" s="42">
        <f t="shared" si="3"/>
        <v>0</v>
      </c>
      <c r="G13" s="69"/>
      <c r="H13" s="70"/>
      <c r="I13" s="43">
        <f t="shared" si="4"/>
        <v>0</v>
      </c>
      <c r="J13" s="76"/>
      <c r="K13" s="77"/>
      <c r="L13" s="78"/>
      <c r="M13" s="77"/>
      <c r="N13" s="48">
        <f t="shared" si="6"/>
        <v>0</v>
      </c>
      <c r="O13" s="49">
        <f t="shared" si="7"/>
        <v>0</v>
      </c>
      <c r="P13" s="83"/>
      <c r="Q13" s="50">
        <f t="shared" si="1"/>
        <v>0</v>
      </c>
      <c r="R13" s="99"/>
      <c r="S13" s="100"/>
      <c r="T13" s="101"/>
      <c r="U13" s="100"/>
      <c r="V13" s="101"/>
      <c r="W13" s="102"/>
      <c r="X13" s="101"/>
      <c r="Y13" s="100"/>
      <c r="Z13" s="101"/>
      <c r="AA13" s="103"/>
    </row>
    <row r="14" spans="1:27" ht="15" customHeight="1">
      <c r="A14" s="39">
        <f t="shared" si="5"/>
        <v>42470</v>
      </c>
      <c r="B14" s="40" t="str">
        <f t="shared" si="0"/>
        <v>日</v>
      </c>
      <c r="C14" s="63"/>
      <c r="D14" s="64"/>
      <c r="E14" s="47">
        <f t="shared" si="2"/>
        <v>0</v>
      </c>
      <c r="F14" s="42">
        <f t="shared" si="3"/>
        <v>0</v>
      </c>
      <c r="G14" s="69"/>
      <c r="H14" s="70"/>
      <c r="I14" s="43">
        <f t="shared" si="4"/>
        <v>0</v>
      </c>
      <c r="J14" s="76"/>
      <c r="K14" s="77"/>
      <c r="L14" s="78"/>
      <c r="M14" s="77"/>
      <c r="N14" s="48">
        <f t="shared" si="6"/>
        <v>0</v>
      </c>
      <c r="O14" s="49">
        <f t="shared" si="7"/>
        <v>0</v>
      </c>
      <c r="P14" s="83"/>
      <c r="Q14" s="50">
        <f t="shared" si="1"/>
        <v>0</v>
      </c>
      <c r="R14" s="99"/>
      <c r="S14" s="100"/>
      <c r="T14" s="101"/>
      <c r="U14" s="100"/>
      <c r="V14" s="101"/>
      <c r="W14" s="102"/>
      <c r="X14" s="101"/>
      <c r="Y14" s="100"/>
      <c r="Z14" s="101"/>
      <c r="AA14" s="103"/>
    </row>
    <row r="15" spans="1:27" ht="15" customHeight="1">
      <c r="A15" s="39">
        <f t="shared" si="5"/>
        <v>42471</v>
      </c>
      <c r="B15" s="40" t="str">
        <f t="shared" si="0"/>
        <v>月</v>
      </c>
      <c r="C15" s="63"/>
      <c r="D15" s="64"/>
      <c r="E15" s="47">
        <f t="shared" si="2"/>
        <v>0</v>
      </c>
      <c r="F15" s="42">
        <f t="shared" si="3"/>
        <v>0</v>
      </c>
      <c r="G15" s="69"/>
      <c r="H15" s="70"/>
      <c r="I15" s="43">
        <f t="shared" si="4"/>
        <v>0</v>
      </c>
      <c r="J15" s="76"/>
      <c r="K15" s="77"/>
      <c r="L15" s="78"/>
      <c r="M15" s="77"/>
      <c r="N15" s="48">
        <f t="shared" si="6"/>
        <v>0</v>
      </c>
      <c r="O15" s="49">
        <f t="shared" si="7"/>
        <v>0</v>
      </c>
      <c r="P15" s="83"/>
      <c r="Q15" s="50">
        <f t="shared" si="1"/>
        <v>0</v>
      </c>
      <c r="R15" s="99"/>
      <c r="S15" s="100"/>
      <c r="T15" s="101"/>
      <c r="U15" s="100"/>
      <c r="V15" s="101"/>
      <c r="W15" s="102"/>
      <c r="X15" s="101"/>
      <c r="Y15" s="100"/>
      <c r="Z15" s="101"/>
      <c r="AA15" s="103"/>
    </row>
    <row r="16" spans="1:27" ht="15" customHeight="1">
      <c r="A16" s="39">
        <f t="shared" si="5"/>
        <v>42472</v>
      </c>
      <c r="B16" s="40" t="str">
        <f t="shared" si="0"/>
        <v>火</v>
      </c>
      <c r="C16" s="63"/>
      <c r="D16" s="64"/>
      <c r="E16" s="47">
        <f t="shared" si="2"/>
        <v>0</v>
      </c>
      <c r="F16" s="42">
        <f t="shared" si="3"/>
        <v>0</v>
      </c>
      <c r="G16" s="69"/>
      <c r="H16" s="70"/>
      <c r="I16" s="43">
        <f t="shared" si="4"/>
        <v>0</v>
      </c>
      <c r="J16" s="76"/>
      <c r="K16" s="77"/>
      <c r="L16" s="78"/>
      <c r="M16" s="77"/>
      <c r="N16" s="48">
        <f t="shared" si="6"/>
        <v>0</v>
      </c>
      <c r="O16" s="49">
        <f t="shared" si="7"/>
        <v>0</v>
      </c>
      <c r="P16" s="83"/>
      <c r="Q16" s="50">
        <f t="shared" si="1"/>
        <v>0</v>
      </c>
      <c r="R16" s="99"/>
      <c r="S16" s="100"/>
      <c r="T16" s="101"/>
      <c r="U16" s="100"/>
      <c r="V16" s="101"/>
      <c r="W16" s="102"/>
      <c r="X16" s="101"/>
      <c r="Y16" s="100"/>
      <c r="Z16" s="101"/>
      <c r="AA16" s="103"/>
    </row>
    <row r="17" spans="1:27" ht="15" customHeight="1">
      <c r="A17" s="39">
        <f t="shared" si="5"/>
        <v>42473</v>
      </c>
      <c r="B17" s="40" t="str">
        <f t="shared" si="0"/>
        <v>水</v>
      </c>
      <c r="C17" s="63"/>
      <c r="D17" s="64"/>
      <c r="E17" s="47">
        <f t="shared" si="2"/>
        <v>0</v>
      </c>
      <c r="F17" s="42">
        <f t="shared" si="3"/>
        <v>0</v>
      </c>
      <c r="G17" s="69"/>
      <c r="H17" s="70"/>
      <c r="I17" s="43">
        <f t="shared" si="4"/>
        <v>0</v>
      </c>
      <c r="J17" s="76"/>
      <c r="K17" s="77"/>
      <c r="L17" s="78"/>
      <c r="M17" s="77"/>
      <c r="N17" s="48">
        <f t="shared" si="6"/>
        <v>0</v>
      </c>
      <c r="O17" s="49">
        <f t="shared" si="7"/>
        <v>0</v>
      </c>
      <c r="P17" s="83"/>
      <c r="Q17" s="50">
        <f t="shared" si="1"/>
        <v>0</v>
      </c>
      <c r="R17" s="99"/>
      <c r="S17" s="100"/>
      <c r="T17" s="101"/>
      <c r="U17" s="100"/>
      <c r="V17" s="101"/>
      <c r="W17" s="102"/>
      <c r="X17" s="101"/>
      <c r="Y17" s="100"/>
      <c r="Z17" s="101"/>
      <c r="AA17" s="103"/>
    </row>
    <row r="18" spans="1:27" ht="15" customHeight="1">
      <c r="A18" s="39">
        <f t="shared" si="5"/>
        <v>42474</v>
      </c>
      <c r="B18" s="40" t="str">
        <f t="shared" si="0"/>
        <v>木</v>
      </c>
      <c r="C18" s="63"/>
      <c r="D18" s="64"/>
      <c r="E18" s="47">
        <f t="shared" si="2"/>
        <v>0</v>
      </c>
      <c r="F18" s="42">
        <f t="shared" si="3"/>
        <v>0</v>
      </c>
      <c r="G18" s="69"/>
      <c r="H18" s="70"/>
      <c r="I18" s="43">
        <f t="shared" si="4"/>
        <v>0</v>
      </c>
      <c r="J18" s="76"/>
      <c r="K18" s="77"/>
      <c r="L18" s="78"/>
      <c r="M18" s="77"/>
      <c r="N18" s="48">
        <f t="shared" si="6"/>
        <v>0</v>
      </c>
      <c r="O18" s="49">
        <f t="shared" si="7"/>
        <v>0</v>
      </c>
      <c r="P18" s="83"/>
      <c r="Q18" s="50">
        <f t="shared" si="1"/>
        <v>0</v>
      </c>
      <c r="R18" s="99"/>
      <c r="S18" s="100"/>
      <c r="T18" s="101"/>
      <c r="U18" s="100"/>
      <c r="V18" s="101"/>
      <c r="W18" s="102"/>
      <c r="X18" s="101"/>
      <c r="Y18" s="100"/>
      <c r="Z18" s="101"/>
      <c r="AA18" s="103"/>
    </row>
    <row r="19" spans="1:27" ht="15" customHeight="1">
      <c r="A19" s="39">
        <f t="shared" si="5"/>
        <v>42475</v>
      </c>
      <c r="B19" s="40" t="str">
        <f t="shared" si="0"/>
        <v>金</v>
      </c>
      <c r="C19" s="63"/>
      <c r="D19" s="64"/>
      <c r="E19" s="47">
        <f t="shared" si="2"/>
        <v>0</v>
      </c>
      <c r="F19" s="42">
        <f t="shared" si="3"/>
        <v>0</v>
      </c>
      <c r="G19" s="69"/>
      <c r="H19" s="70"/>
      <c r="I19" s="43">
        <f t="shared" si="4"/>
        <v>0</v>
      </c>
      <c r="J19" s="76"/>
      <c r="K19" s="77"/>
      <c r="L19" s="78"/>
      <c r="M19" s="77"/>
      <c r="N19" s="48">
        <f t="shared" si="6"/>
        <v>0</v>
      </c>
      <c r="O19" s="49">
        <f t="shared" si="7"/>
        <v>0</v>
      </c>
      <c r="P19" s="83"/>
      <c r="Q19" s="50">
        <f t="shared" si="1"/>
        <v>0</v>
      </c>
      <c r="R19" s="99"/>
      <c r="S19" s="100"/>
      <c r="T19" s="101"/>
      <c r="U19" s="100"/>
      <c r="V19" s="101"/>
      <c r="W19" s="102"/>
      <c r="X19" s="101"/>
      <c r="Y19" s="100"/>
      <c r="Z19" s="101"/>
      <c r="AA19" s="103"/>
    </row>
    <row r="20" spans="1:27" ht="15" customHeight="1">
      <c r="A20" s="39">
        <f t="shared" si="5"/>
        <v>42476</v>
      </c>
      <c r="B20" s="40" t="str">
        <f t="shared" si="0"/>
        <v>土</v>
      </c>
      <c r="C20" s="63"/>
      <c r="D20" s="64"/>
      <c r="E20" s="47">
        <f t="shared" si="2"/>
        <v>0</v>
      </c>
      <c r="F20" s="42">
        <f t="shared" si="3"/>
        <v>0</v>
      </c>
      <c r="G20" s="69"/>
      <c r="H20" s="70"/>
      <c r="I20" s="43">
        <f t="shared" si="4"/>
        <v>0</v>
      </c>
      <c r="J20" s="76"/>
      <c r="K20" s="77"/>
      <c r="L20" s="78"/>
      <c r="M20" s="77"/>
      <c r="N20" s="48">
        <f t="shared" si="6"/>
        <v>0</v>
      </c>
      <c r="O20" s="49">
        <f t="shared" si="7"/>
        <v>0</v>
      </c>
      <c r="P20" s="83"/>
      <c r="Q20" s="50">
        <f t="shared" si="1"/>
        <v>0</v>
      </c>
      <c r="R20" s="99"/>
      <c r="S20" s="100"/>
      <c r="T20" s="101"/>
      <c r="U20" s="100"/>
      <c r="V20" s="101"/>
      <c r="W20" s="102"/>
      <c r="X20" s="101"/>
      <c r="Y20" s="100"/>
      <c r="Z20" s="101"/>
      <c r="AA20" s="103"/>
    </row>
    <row r="21" spans="1:27" ht="15" customHeight="1">
      <c r="A21" s="39">
        <f t="shared" si="5"/>
        <v>42477</v>
      </c>
      <c r="B21" s="40" t="str">
        <f t="shared" si="0"/>
        <v>日</v>
      </c>
      <c r="C21" s="63"/>
      <c r="D21" s="64"/>
      <c r="E21" s="47">
        <f t="shared" si="2"/>
        <v>0</v>
      </c>
      <c r="F21" s="42">
        <f t="shared" si="3"/>
        <v>0</v>
      </c>
      <c r="G21" s="69"/>
      <c r="H21" s="70"/>
      <c r="I21" s="43">
        <f t="shared" si="4"/>
        <v>0</v>
      </c>
      <c r="J21" s="76"/>
      <c r="K21" s="77"/>
      <c r="L21" s="78"/>
      <c r="M21" s="77"/>
      <c r="N21" s="48">
        <f t="shared" si="6"/>
        <v>0</v>
      </c>
      <c r="O21" s="49">
        <f t="shared" si="7"/>
        <v>0</v>
      </c>
      <c r="P21" s="83"/>
      <c r="Q21" s="50">
        <f t="shared" si="1"/>
        <v>0</v>
      </c>
      <c r="R21" s="99"/>
      <c r="S21" s="100"/>
      <c r="T21" s="101"/>
      <c r="U21" s="100"/>
      <c r="V21" s="101"/>
      <c r="W21" s="102"/>
      <c r="X21" s="101"/>
      <c r="Y21" s="100"/>
      <c r="Z21" s="101"/>
      <c r="AA21" s="103"/>
    </row>
    <row r="22" spans="1:27" ht="15" customHeight="1">
      <c r="A22" s="39">
        <f t="shared" si="5"/>
        <v>42478</v>
      </c>
      <c r="B22" s="40" t="str">
        <f t="shared" si="0"/>
        <v>月</v>
      </c>
      <c r="C22" s="63"/>
      <c r="D22" s="64"/>
      <c r="E22" s="47">
        <f t="shared" si="2"/>
        <v>0</v>
      </c>
      <c r="F22" s="42">
        <f t="shared" si="3"/>
        <v>0</v>
      </c>
      <c r="G22" s="69"/>
      <c r="H22" s="70"/>
      <c r="I22" s="43">
        <f t="shared" si="4"/>
        <v>0</v>
      </c>
      <c r="J22" s="76"/>
      <c r="K22" s="77"/>
      <c r="L22" s="78"/>
      <c r="M22" s="77"/>
      <c r="N22" s="48">
        <f t="shared" si="6"/>
        <v>0</v>
      </c>
      <c r="O22" s="49">
        <f t="shared" si="7"/>
        <v>0</v>
      </c>
      <c r="P22" s="83"/>
      <c r="Q22" s="50">
        <f t="shared" si="1"/>
        <v>0</v>
      </c>
      <c r="R22" s="99"/>
      <c r="S22" s="100"/>
      <c r="T22" s="101"/>
      <c r="U22" s="100"/>
      <c r="V22" s="101"/>
      <c r="W22" s="102"/>
      <c r="X22" s="101"/>
      <c r="Y22" s="100"/>
      <c r="Z22" s="101"/>
      <c r="AA22" s="103"/>
    </row>
    <row r="23" spans="1:27" ht="15" customHeight="1">
      <c r="A23" s="39">
        <f t="shared" si="5"/>
        <v>42479</v>
      </c>
      <c r="B23" s="40" t="str">
        <f t="shared" si="0"/>
        <v>火</v>
      </c>
      <c r="C23" s="63"/>
      <c r="D23" s="64"/>
      <c r="E23" s="47">
        <f t="shared" si="2"/>
        <v>0</v>
      </c>
      <c r="F23" s="42">
        <f t="shared" si="3"/>
        <v>0</v>
      </c>
      <c r="G23" s="69"/>
      <c r="H23" s="70"/>
      <c r="I23" s="43">
        <f t="shared" si="4"/>
        <v>0</v>
      </c>
      <c r="J23" s="76"/>
      <c r="K23" s="77"/>
      <c r="L23" s="78"/>
      <c r="M23" s="77"/>
      <c r="N23" s="48">
        <f t="shared" si="6"/>
        <v>0</v>
      </c>
      <c r="O23" s="49">
        <f t="shared" si="7"/>
        <v>0</v>
      </c>
      <c r="P23" s="83"/>
      <c r="Q23" s="50">
        <f t="shared" si="1"/>
        <v>0</v>
      </c>
      <c r="R23" s="99"/>
      <c r="S23" s="100"/>
      <c r="T23" s="101"/>
      <c r="U23" s="100"/>
      <c r="V23" s="101"/>
      <c r="W23" s="102"/>
      <c r="X23" s="101"/>
      <c r="Y23" s="100"/>
      <c r="Z23" s="101"/>
      <c r="AA23" s="103"/>
    </row>
    <row r="24" spans="1:27" ht="15" customHeight="1">
      <c r="A24" s="39">
        <f t="shared" si="5"/>
        <v>42480</v>
      </c>
      <c r="B24" s="40" t="str">
        <f t="shared" si="0"/>
        <v>水</v>
      </c>
      <c r="C24" s="63"/>
      <c r="D24" s="64"/>
      <c r="E24" s="47">
        <f t="shared" si="2"/>
        <v>0</v>
      </c>
      <c r="F24" s="42">
        <f t="shared" si="3"/>
        <v>0</v>
      </c>
      <c r="G24" s="69"/>
      <c r="H24" s="70"/>
      <c r="I24" s="43">
        <f t="shared" si="4"/>
        <v>0</v>
      </c>
      <c r="J24" s="76"/>
      <c r="K24" s="77"/>
      <c r="L24" s="78"/>
      <c r="M24" s="77"/>
      <c r="N24" s="48">
        <f t="shared" si="6"/>
        <v>0</v>
      </c>
      <c r="O24" s="49">
        <f t="shared" si="7"/>
        <v>0</v>
      </c>
      <c r="P24" s="83"/>
      <c r="Q24" s="50">
        <f t="shared" si="1"/>
        <v>0</v>
      </c>
      <c r="R24" s="99"/>
      <c r="S24" s="100"/>
      <c r="T24" s="101"/>
      <c r="U24" s="100"/>
      <c r="V24" s="101"/>
      <c r="W24" s="102"/>
      <c r="X24" s="101"/>
      <c r="Y24" s="100"/>
      <c r="Z24" s="101"/>
      <c r="AA24" s="103"/>
    </row>
    <row r="25" spans="1:27" ht="15" customHeight="1">
      <c r="A25" s="39">
        <f t="shared" si="5"/>
        <v>42481</v>
      </c>
      <c r="B25" s="40" t="str">
        <f t="shared" si="0"/>
        <v>木</v>
      </c>
      <c r="C25" s="63"/>
      <c r="D25" s="64"/>
      <c r="E25" s="47">
        <f t="shared" si="2"/>
        <v>0</v>
      </c>
      <c r="F25" s="42">
        <f t="shared" si="3"/>
        <v>0</v>
      </c>
      <c r="G25" s="69"/>
      <c r="H25" s="70"/>
      <c r="I25" s="43">
        <f t="shared" si="4"/>
        <v>0</v>
      </c>
      <c r="J25" s="76"/>
      <c r="K25" s="77"/>
      <c r="L25" s="78"/>
      <c r="M25" s="77"/>
      <c r="N25" s="48">
        <f t="shared" si="6"/>
        <v>0</v>
      </c>
      <c r="O25" s="49">
        <f t="shared" si="7"/>
        <v>0</v>
      </c>
      <c r="P25" s="83"/>
      <c r="Q25" s="50">
        <f t="shared" si="1"/>
        <v>0</v>
      </c>
      <c r="R25" s="99"/>
      <c r="S25" s="100"/>
      <c r="T25" s="101"/>
      <c r="U25" s="100"/>
      <c r="V25" s="101"/>
      <c r="W25" s="102"/>
      <c r="X25" s="101"/>
      <c r="Y25" s="100"/>
      <c r="Z25" s="101"/>
      <c r="AA25" s="103"/>
    </row>
    <row r="26" spans="1:27" ht="15" customHeight="1">
      <c r="A26" s="39">
        <f t="shared" si="5"/>
        <v>42482</v>
      </c>
      <c r="B26" s="40" t="str">
        <f t="shared" si="0"/>
        <v>金</v>
      </c>
      <c r="C26" s="63"/>
      <c r="D26" s="64"/>
      <c r="E26" s="47">
        <f t="shared" si="2"/>
        <v>0</v>
      </c>
      <c r="F26" s="42">
        <f t="shared" si="3"/>
        <v>0</v>
      </c>
      <c r="G26" s="69"/>
      <c r="H26" s="70"/>
      <c r="I26" s="43">
        <f t="shared" si="4"/>
        <v>0</v>
      </c>
      <c r="J26" s="76"/>
      <c r="K26" s="77"/>
      <c r="L26" s="78"/>
      <c r="M26" s="77"/>
      <c r="N26" s="48">
        <f t="shared" si="6"/>
        <v>0</v>
      </c>
      <c r="O26" s="49">
        <f t="shared" si="7"/>
        <v>0</v>
      </c>
      <c r="P26" s="83"/>
      <c r="Q26" s="50">
        <f t="shared" si="1"/>
        <v>0</v>
      </c>
      <c r="R26" s="99"/>
      <c r="S26" s="100"/>
      <c r="T26" s="101"/>
      <c r="U26" s="100"/>
      <c r="V26" s="101"/>
      <c r="W26" s="102"/>
      <c r="X26" s="101"/>
      <c r="Y26" s="100"/>
      <c r="Z26" s="101"/>
      <c r="AA26" s="103"/>
    </row>
    <row r="27" spans="1:27" ht="15" customHeight="1">
      <c r="A27" s="39">
        <f t="shared" si="5"/>
        <v>42483</v>
      </c>
      <c r="B27" s="40" t="str">
        <f t="shared" si="0"/>
        <v>土</v>
      </c>
      <c r="C27" s="63"/>
      <c r="D27" s="64"/>
      <c r="E27" s="47">
        <f t="shared" si="2"/>
        <v>0</v>
      </c>
      <c r="F27" s="42">
        <f t="shared" si="3"/>
        <v>0</v>
      </c>
      <c r="G27" s="69"/>
      <c r="H27" s="70"/>
      <c r="I27" s="43"/>
      <c r="J27" s="76"/>
      <c r="K27" s="77"/>
      <c r="L27" s="78"/>
      <c r="M27" s="77"/>
      <c r="N27" s="48">
        <f t="shared" si="6"/>
        <v>0</v>
      </c>
      <c r="O27" s="49">
        <f t="shared" si="7"/>
        <v>0</v>
      </c>
      <c r="P27" s="83"/>
      <c r="Q27" s="50">
        <f t="shared" si="1"/>
        <v>0</v>
      </c>
      <c r="R27" s="99"/>
      <c r="S27" s="100"/>
      <c r="T27" s="101"/>
      <c r="U27" s="100"/>
      <c r="V27" s="101"/>
      <c r="W27" s="102"/>
      <c r="X27" s="101"/>
      <c r="Y27" s="100"/>
      <c r="Z27" s="101"/>
      <c r="AA27" s="103"/>
    </row>
    <row r="28" spans="1:27" ht="15" customHeight="1">
      <c r="A28" s="39">
        <f t="shared" si="5"/>
        <v>42484</v>
      </c>
      <c r="B28" s="40" t="str">
        <f t="shared" si="0"/>
        <v>日</v>
      </c>
      <c r="C28" s="63"/>
      <c r="D28" s="64"/>
      <c r="E28" s="47">
        <f t="shared" si="2"/>
        <v>0</v>
      </c>
      <c r="F28" s="42">
        <f t="shared" si="3"/>
        <v>0</v>
      </c>
      <c r="G28" s="69"/>
      <c r="H28" s="70"/>
      <c r="I28" s="43">
        <f t="shared" si="4"/>
        <v>0</v>
      </c>
      <c r="J28" s="76"/>
      <c r="K28" s="77"/>
      <c r="L28" s="78"/>
      <c r="M28" s="77"/>
      <c r="N28" s="48">
        <f t="shared" si="6"/>
        <v>0</v>
      </c>
      <c r="O28" s="49">
        <f t="shared" si="7"/>
        <v>0</v>
      </c>
      <c r="P28" s="83"/>
      <c r="Q28" s="50">
        <f t="shared" si="1"/>
        <v>0</v>
      </c>
      <c r="R28" s="99"/>
      <c r="S28" s="100"/>
      <c r="T28" s="101"/>
      <c r="U28" s="100"/>
      <c r="V28" s="101"/>
      <c r="W28" s="102"/>
      <c r="X28" s="101"/>
      <c r="Y28" s="100"/>
      <c r="Z28" s="101"/>
      <c r="AA28" s="103"/>
    </row>
    <row r="29" spans="1:27" ht="15" customHeight="1">
      <c r="A29" s="39">
        <f t="shared" si="5"/>
        <v>42485</v>
      </c>
      <c r="B29" s="40" t="str">
        <f t="shared" si="0"/>
        <v>月</v>
      </c>
      <c r="C29" s="63"/>
      <c r="D29" s="64"/>
      <c r="E29" s="47">
        <f t="shared" si="2"/>
        <v>0</v>
      </c>
      <c r="F29" s="42">
        <f t="shared" si="3"/>
        <v>0</v>
      </c>
      <c r="G29" s="69"/>
      <c r="H29" s="70"/>
      <c r="I29" s="43">
        <f t="shared" si="4"/>
        <v>0</v>
      </c>
      <c r="J29" s="76"/>
      <c r="K29" s="77"/>
      <c r="L29" s="78"/>
      <c r="M29" s="77"/>
      <c r="N29" s="48">
        <f t="shared" si="6"/>
        <v>0</v>
      </c>
      <c r="O29" s="49">
        <f t="shared" si="7"/>
        <v>0</v>
      </c>
      <c r="P29" s="83"/>
      <c r="Q29" s="50">
        <f t="shared" si="1"/>
        <v>0</v>
      </c>
      <c r="R29" s="99"/>
      <c r="S29" s="100"/>
      <c r="T29" s="101"/>
      <c r="U29" s="100"/>
      <c r="V29" s="101"/>
      <c r="W29" s="102"/>
      <c r="X29" s="101"/>
      <c r="Y29" s="100"/>
      <c r="Z29" s="101"/>
      <c r="AA29" s="103"/>
    </row>
    <row r="30" spans="1:27" ht="15" customHeight="1">
      <c r="A30" s="39">
        <f t="shared" si="5"/>
        <v>42486</v>
      </c>
      <c r="B30" s="40" t="str">
        <f t="shared" si="0"/>
        <v>火</v>
      </c>
      <c r="C30" s="63"/>
      <c r="D30" s="64"/>
      <c r="E30" s="47">
        <f t="shared" si="2"/>
        <v>0</v>
      </c>
      <c r="F30" s="42">
        <f t="shared" si="3"/>
        <v>0</v>
      </c>
      <c r="G30" s="69"/>
      <c r="H30" s="70"/>
      <c r="I30" s="43">
        <f t="shared" si="4"/>
        <v>0</v>
      </c>
      <c r="J30" s="76"/>
      <c r="K30" s="77"/>
      <c r="L30" s="78"/>
      <c r="M30" s="77"/>
      <c r="N30" s="48">
        <f t="shared" si="6"/>
        <v>0</v>
      </c>
      <c r="O30" s="49">
        <f t="shared" si="7"/>
        <v>0</v>
      </c>
      <c r="P30" s="83"/>
      <c r="Q30" s="50">
        <f t="shared" si="1"/>
        <v>0</v>
      </c>
      <c r="R30" s="99"/>
      <c r="S30" s="100"/>
      <c r="T30" s="101"/>
      <c r="U30" s="100"/>
      <c r="V30" s="101"/>
      <c r="W30" s="102"/>
      <c r="X30" s="101"/>
      <c r="Y30" s="100"/>
      <c r="Z30" s="101"/>
      <c r="AA30" s="103"/>
    </row>
    <row r="31" spans="1:27" ht="15" customHeight="1">
      <c r="A31" s="39">
        <f t="shared" si="5"/>
        <v>42487</v>
      </c>
      <c r="B31" s="40" t="str">
        <f t="shared" si="0"/>
        <v>水</v>
      </c>
      <c r="C31" s="63"/>
      <c r="D31" s="64"/>
      <c r="E31" s="47">
        <f t="shared" si="2"/>
        <v>0</v>
      </c>
      <c r="F31" s="42">
        <f t="shared" si="3"/>
        <v>0</v>
      </c>
      <c r="G31" s="69"/>
      <c r="H31" s="70"/>
      <c r="I31" s="43">
        <f t="shared" si="4"/>
        <v>0</v>
      </c>
      <c r="J31" s="76"/>
      <c r="K31" s="77"/>
      <c r="L31" s="78"/>
      <c r="M31" s="77"/>
      <c r="N31" s="48">
        <f t="shared" si="6"/>
        <v>0</v>
      </c>
      <c r="O31" s="49">
        <f t="shared" si="7"/>
        <v>0</v>
      </c>
      <c r="P31" s="83"/>
      <c r="Q31" s="50">
        <f t="shared" si="1"/>
        <v>0</v>
      </c>
      <c r="R31" s="99"/>
      <c r="S31" s="100"/>
      <c r="T31" s="101"/>
      <c r="U31" s="100"/>
      <c r="V31" s="101"/>
      <c r="W31" s="102"/>
      <c r="X31" s="101"/>
      <c r="Y31" s="100"/>
      <c r="Z31" s="101"/>
      <c r="AA31" s="103"/>
    </row>
    <row r="32" spans="1:27" ht="15" customHeight="1">
      <c r="A32" s="39">
        <f t="shared" si="5"/>
        <v>42488</v>
      </c>
      <c r="B32" s="40" t="str">
        <f t="shared" si="0"/>
        <v>木</v>
      </c>
      <c r="C32" s="63"/>
      <c r="D32" s="64"/>
      <c r="E32" s="47">
        <f t="shared" si="2"/>
        <v>0</v>
      </c>
      <c r="F32" s="42">
        <f t="shared" si="3"/>
        <v>0</v>
      </c>
      <c r="G32" s="69"/>
      <c r="H32" s="70"/>
      <c r="I32" s="43">
        <f t="shared" si="4"/>
        <v>0</v>
      </c>
      <c r="J32" s="76"/>
      <c r="K32" s="77"/>
      <c r="L32" s="78"/>
      <c r="M32" s="77"/>
      <c r="N32" s="48">
        <f t="shared" si="6"/>
        <v>0</v>
      </c>
      <c r="O32" s="49">
        <f t="shared" si="7"/>
        <v>0</v>
      </c>
      <c r="P32" s="83"/>
      <c r="Q32" s="50">
        <f t="shared" si="1"/>
        <v>0</v>
      </c>
      <c r="R32" s="99"/>
      <c r="S32" s="100"/>
      <c r="T32" s="101"/>
      <c r="U32" s="100"/>
      <c r="V32" s="101"/>
      <c r="W32" s="102"/>
      <c r="X32" s="101"/>
      <c r="Y32" s="100"/>
      <c r="Z32" s="101"/>
      <c r="AA32" s="103"/>
    </row>
    <row r="33" spans="1:27" ht="15" customHeight="1">
      <c r="A33" s="39">
        <f>IF(MONTH(A32+DAY(1))=MONTH(A$5),$A32+1,"")</f>
        <v>42489</v>
      </c>
      <c r="B33" s="40" t="str">
        <f t="shared" si="0"/>
        <v>金</v>
      </c>
      <c r="C33" s="63"/>
      <c r="D33" s="64"/>
      <c r="E33" s="47">
        <f t="shared" si="2"/>
        <v>0</v>
      </c>
      <c r="F33" s="42">
        <f t="shared" si="3"/>
        <v>0</v>
      </c>
      <c r="G33" s="69"/>
      <c r="H33" s="70"/>
      <c r="I33" s="43">
        <f t="shared" si="4"/>
        <v>0</v>
      </c>
      <c r="J33" s="76"/>
      <c r="K33" s="77"/>
      <c r="L33" s="78"/>
      <c r="M33" s="77"/>
      <c r="N33" s="48">
        <f t="shared" si="6"/>
        <v>0</v>
      </c>
      <c r="O33" s="49">
        <f t="shared" si="7"/>
        <v>0</v>
      </c>
      <c r="P33" s="83"/>
      <c r="Q33" s="50">
        <f t="shared" si="1"/>
        <v>0</v>
      </c>
      <c r="R33" s="99"/>
      <c r="S33" s="100"/>
      <c r="T33" s="101"/>
      <c r="U33" s="100"/>
      <c r="V33" s="101"/>
      <c r="W33" s="102"/>
      <c r="X33" s="101"/>
      <c r="Y33" s="100"/>
      <c r="Z33" s="101"/>
      <c r="AA33" s="103"/>
    </row>
    <row r="34" spans="1:27" ht="15" customHeight="1">
      <c r="A34" s="39">
        <f>IF(MONTH(A33+DAY(1))=MONTH(A$5),$A33+1,"")</f>
        <v>42490</v>
      </c>
      <c r="B34" s="40" t="str">
        <f t="shared" si="0"/>
        <v>土</v>
      </c>
      <c r="C34" s="63"/>
      <c r="D34" s="64"/>
      <c r="E34" s="47">
        <f t="shared" si="2"/>
        <v>0</v>
      </c>
      <c r="F34" s="42">
        <f t="shared" si="3"/>
        <v>0</v>
      </c>
      <c r="G34" s="69"/>
      <c r="H34" s="70"/>
      <c r="I34" s="43">
        <f t="shared" si="4"/>
        <v>0</v>
      </c>
      <c r="J34" s="76"/>
      <c r="K34" s="77"/>
      <c r="L34" s="78"/>
      <c r="M34" s="77"/>
      <c r="N34" s="48">
        <f t="shared" si="6"/>
        <v>0</v>
      </c>
      <c r="O34" s="49">
        <f t="shared" si="7"/>
        <v>0</v>
      </c>
      <c r="P34" s="83"/>
      <c r="Q34" s="50">
        <f t="shared" si="1"/>
        <v>0</v>
      </c>
      <c r="R34" s="99"/>
      <c r="S34" s="100"/>
      <c r="T34" s="101"/>
      <c r="U34" s="100"/>
      <c r="V34" s="101"/>
      <c r="W34" s="102"/>
      <c r="X34" s="101"/>
      <c r="Y34" s="100"/>
      <c r="Z34" s="101"/>
      <c r="AA34" s="103"/>
    </row>
    <row r="35" spans="1:27" ht="15" customHeight="1" thickBot="1">
      <c r="A35" s="51">
        <f>IF(MONTH(A34+DAY(1))=MONTH(A$5),$A34+1,"")</f>
      </c>
      <c r="B35" s="52">
        <f t="shared" si="0"/>
      </c>
      <c r="C35" s="65"/>
      <c r="D35" s="66"/>
      <c r="E35" s="53">
        <f>IF($A35="",0,_xlfn.IFERROR(AVERAGEA(C35:D35),0))</f>
        <v>0</v>
      </c>
      <c r="F35" s="54">
        <f>IF($A35="",0,_xlfn.IFERROR(E35/(($D$1/100)*($D$1/100)),0))</f>
        <v>0</v>
      </c>
      <c r="G35" s="71"/>
      <c r="H35" s="72"/>
      <c r="I35" s="55">
        <f t="shared" si="4"/>
        <v>0</v>
      </c>
      <c r="J35" s="79"/>
      <c r="K35" s="80"/>
      <c r="L35" s="81"/>
      <c r="M35" s="80"/>
      <c r="N35" s="56">
        <f t="shared" si="6"/>
      </c>
      <c r="O35" s="57">
        <f t="shared" si="7"/>
      </c>
      <c r="P35" s="84"/>
      <c r="Q35" s="58">
        <f t="shared" si="1"/>
      </c>
      <c r="R35" s="104"/>
      <c r="S35" s="105"/>
      <c r="T35" s="106"/>
      <c r="U35" s="105"/>
      <c r="V35" s="106"/>
      <c r="W35" s="107"/>
      <c r="X35" s="106"/>
      <c r="Y35" s="105"/>
      <c r="Z35" s="106"/>
      <c r="AA35" s="108"/>
    </row>
    <row r="36" spans="1:27" ht="18" customHeight="1" thickBot="1">
      <c r="A36" s="2" t="s">
        <v>18</v>
      </c>
      <c r="P36" s="59">
        <f>SUM(P5:P35)</f>
        <v>0</v>
      </c>
      <c r="Q36" s="60">
        <f>SUM(Q5:Q35)</f>
        <v>0</v>
      </c>
      <c r="R36" s="109"/>
      <c r="S36" s="110"/>
      <c r="T36" s="111"/>
      <c r="U36" s="110"/>
      <c r="V36" s="111"/>
      <c r="W36" s="112"/>
      <c r="X36" s="111"/>
      <c r="Y36" s="110"/>
      <c r="Z36" s="111"/>
      <c r="AA36" s="113"/>
    </row>
    <row r="37" ht="8.25" customHeight="1"/>
    <row r="57" ht="2.25" customHeight="1"/>
  </sheetData>
  <sheetProtection password="C617" sheet="1" objects="1" scenarios="1" selectLockedCells="1"/>
  <mergeCells count="28">
    <mergeCell ref="R3:R4"/>
    <mergeCell ref="F1:G1"/>
    <mergeCell ref="AA3:AA4"/>
    <mergeCell ref="Z3:Z4"/>
    <mergeCell ref="Y3:Y4"/>
    <mergeCell ref="X3:X4"/>
    <mergeCell ref="W3:W4"/>
    <mergeCell ref="V3:V4"/>
    <mergeCell ref="U3:U4"/>
    <mergeCell ref="T3:T4"/>
    <mergeCell ref="S3:S4"/>
    <mergeCell ref="C2:F2"/>
    <mergeCell ref="Q3:Q4"/>
    <mergeCell ref="J3:K3"/>
    <mergeCell ref="L3:M3"/>
    <mergeCell ref="N3:O3"/>
    <mergeCell ref="P2:Q2"/>
    <mergeCell ref="I3:I4"/>
    <mergeCell ref="A1:C1"/>
    <mergeCell ref="R2:AA2"/>
    <mergeCell ref="J2:O2"/>
    <mergeCell ref="B2:B4"/>
    <mergeCell ref="A2:A4"/>
    <mergeCell ref="G2:I2"/>
    <mergeCell ref="C3:D3"/>
    <mergeCell ref="G3:G4"/>
    <mergeCell ref="H3:H4"/>
    <mergeCell ref="P3:P4"/>
  </mergeCells>
  <printOptions/>
  <pageMargins left="0.5905511811023623" right="0.4330708661417323" top="0.6692913385826772" bottom="0.1968503937007874" header="0.3937007874015748" footer="0.2362204724409449"/>
  <pageSetup blackAndWhite="1" horizontalDpi="600" verticalDpi="600" orientation="landscape" paperSize="8" r:id="rId2"/>
  <headerFooter>
    <oddHeader>&amp;C&amp;"HGP創英角ｺﾞｼｯｸUB,標準"&amp;16健 康　　ＭＹ ＤＩＡＲＹ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松並 一樹</dc:creator>
  <cp:keywords/>
  <dc:description/>
  <cp:lastModifiedBy>松並　一樹</cp:lastModifiedBy>
  <cp:lastPrinted>2014-06-23T04:15:13Z</cp:lastPrinted>
  <dcterms:created xsi:type="dcterms:W3CDTF">2014-05-08T01:36:33Z</dcterms:created>
  <dcterms:modified xsi:type="dcterms:W3CDTF">2016-04-05T06:45:49Z</dcterms:modified>
  <cp:category/>
  <cp:version/>
  <cp:contentType/>
  <cp:contentStatus/>
</cp:coreProperties>
</file>